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65" windowWidth="15480" windowHeight="7935" activeTab="0"/>
  </bookViews>
  <sheets>
    <sheet name="kiemelt ei" sheetId="1" r:id="rId1"/>
    <sheet name="Kiadások" sheetId="2" r:id="rId2"/>
    <sheet name="bevételek" sheetId="3" r:id="rId3"/>
    <sheet name="beruházások felújítások" sheetId="4" r:id="rId4"/>
    <sheet name="szociális és átadott" sheetId="5" r:id="rId5"/>
    <sheet name="MŰK-FELH" sheetId="6" r:id="rId6"/>
    <sheet name="létszám" sheetId="7" r:id="rId7"/>
    <sheet name="EI FELHASZN TERV" sheetId="8" r:id="rId8"/>
    <sheet name="KÖZVETETT" sheetId="9" r:id="rId9"/>
    <sheet name="Gördülő" sheetId="10" r:id="rId10"/>
  </sheets>
  <definedNames>
    <definedName name="_xlnm.Print_Area" localSheetId="2">'bevételek'!$A$1:$K$96</definedName>
    <definedName name="_xlnm.Print_Area" localSheetId="7">'EI FELHASZN TERV'!$A$1:$Q$34</definedName>
    <definedName name="_xlnm.Print_Area" localSheetId="8">'KÖZVETETT'!$A$1:$D$22</definedName>
    <definedName name="pr232" localSheetId="8">'KÖZVETETT'!#REF!</definedName>
    <definedName name="pr232" localSheetId="5">'MŰK-FELH'!#REF!</definedName>
    <definedName name="pr233" localSheetId="8">'KÖZVETETT'!#REF!</definedName>
    <definedName name="pr233" localSheetId="5">'MŰK-FELH'!#REF!</definedName>
    <definedName name="pr234" localSheetId="8">'KÖZVETETT'!#REF!</definedName>
    <definedName name="pr234" localSheetId="5">'MŰK-FELH'!#REF!</definedName>
    <definedName name="pr235" localSheetId="8">'KÖZVETETT'!#REF!</definedName>
    <definedName name="pr235" localSheetId="5">'MŰK-FELH'!#REF!</definedName>
    <definedName name="pr236" localSheetId="8">'KÖZVETETT'!#REF!</definedName>
    <definedName name="pr236" localSheetId="5">'MŰK-FELH'!#REF!</definedName>
    <definedName name="pr312" localSheetId="8">'KÖZVETETT'!#REF!</definedName>
    <definedName name="pr312" localSheetId="5">'MŰK-FELH'!#REF!</definedName>
    <definedName name="pr313" localSheetId="8">'KÖZVETETT'!#REF!</definedName>
    <definedName name="pr313" localSheetId="5">'MŰK-FELH'!#REF!</definedName>
    <definedName name="pr314" localSheetId="8">'KÖZVETETT'!#REF!</definedName>
    <definedName name="pr314" localSheetId="5">'MŰK-FELH'!#REF!</definedName>
    <definedName name="pr315" localSheetId="8">'KÖZVETETT'!#REF!</definedName>
    <definedName name="pr315" localSheetId="5">'MŰK-FELH'!#REF!</definedName>
  </definedNames>
  <calcPr fullCalcOnLoad="1"/>
</workbook>
</file>

<file path=xl/sharedStrings.xml><?xml version="1.0" encoding="utf-8"?>
<sst xmlns="http://schemas.openxmlformats.org/spreadsheetml/2006/main" count="678" uniqueCount="597">
  <si>
    <t>Beruházások</t>
  </si>
  <si>
    <t>Felújítások</t>
  </si>
  <si>
    <t>Önkormányzati szinten az alábbi közvetett támogatások szerepelnek a költségvetésben:</t>
  </si>
  <si>
    <r>
      <t xml:space="preserve">a)          </t>
    </r>
    <r>
      <rPr>
        <sz val="14"/>
        <color indexed="8"/>
        <rFont val="Times New Roman"/>
        <family val="1"/>
      </rPr>
      <t xml:space="preserve">ellátottak térítési díjának, illetve kártérítésének méltányossági alapon történő elengedésének összege: </t>
    </r>
  </si>
  <si>
    <r>
      <t xml:space="preserve">b)          </t>
    </r>
    <r>
      <rPr>
        <sz val="14"/>
        <color indexed="8"/>
        <rFont val="Times New Roman"/>
        <family val="1"/>
      </rPr>
      <t xml:space="preserve">lakosság részére lakásépítéshez, lakásfelújításhoz nyújtott kölcsönök elengedésének összege: </t>
    </r>
  </si>
  <si>
    <r>
      <t xml:space="preserve">c)           </t>
    </r>
    <r>
      <rPr>
        <sz val="14"/>
        <color indexed="8"/>
        <rFont val="Times New Roman"/>
        <family val="1"/>
      </rPr>
      <t>helyi adónál, gépjárműadónál biztosított kedvezmény, mentesség összege adónemenként</t>
    </r>
  </si>
  <si>
    <r>
      <t xml:space="preserve">d)          </t>
    </r>
    <r>
      <rPr>
        <sz val="14"/>
        <color indexed="8"/>
        <rFont val="Times New Roman"/>
        <family val="1"/>
      </rPr>
      <t xml:space="preserve">helyiségek, eszközök hasznosításából származó bevételből nyújtott kedvezmény, mentesség összege: </t>
    </r>
  </si>
  <si>
    <t xml:space="preserve">              gépjárműadó: </t>
  </si>
  <si>
    <t xml:space="preserve">              mely a tv. szerint kötelezően biztosítandó mentességeket és kedvezményeket jelenti</t>
  </si>
  <si>
    <r>
      <t xml:space="preserve">e)         </t>
    </r>
    <r>
      <rPr>
        <sz val="14"/>
        <color indexed="8"/>
        <rFont val="Times New Roman"/>
        <family val="1"/>
      </rPr>
      <t xml:space="preserve"> egyéb nyújtott kedvezmény, vagy kölcsön elengedésének összege:</t>
    </r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</si>
  <si>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</si>
  <si>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</si>
  <si>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</si>
  <si>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</si>
  <si>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</si>
  <si>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</si>
  <si>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</si>
  <si>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</si>
  <si>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</si>
  <si>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</si>
  <si>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</si>
  <si>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</si>
  <si>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</si>
  <si>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</si>
  <si>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</si>
  <si>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</si>
  <si>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</si>
  <si>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</si>
  <si>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</si>
  <si>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</si>
  <si>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</si>
  <si>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</si>
  <si>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</si>
  <si>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</si>
  <si>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</si>
  <si>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</si>
  <si>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</si>
  <si>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 xml:space="preserve"> ELŐIRÁNYZATOK</t>
  </si>
  <si>
    <r>
      <t>BERUHÁZÁSI</t>
    </r>
    <r>
      <rPr>
        <sz val="10"/>
        <rFont val="Times New Roman"/>
        <family val="1"/>
      </rPr>
      <t xml:space="preserve"> kiadások</t>
    </r>
  </si>
  <si>
    <t>Település üzemeltetés kiadásai</t>
  </si>
  <si>
    <t>Önkormányzati vagyonnal való gazdálkodás</t>
  </si>
  <si>
    <t>Beruházási kiadások összesen:</t>
  </si>
  <si>
    <r>
      <t xml:space="preserve">FELÚJÍTÁSI </t>
    </r>
    <r>
      <rPr>
        <sz val="10"/>
        <rFont val="Times New Roman"/>
        <family val="1"/>
      </rPr>
      <t>kiadások</t>
    </r>
  </si>
  <si>
    <t>Víz termelés-kezelés-ellátás</t>
  </si>
  <si>
    <t>Szennyvíz gyűjtése, tisztítása, elhelyezése</t>
  </si>
  <si>
    <t>Felújítási kiadások összesen:</t>
  </si>
  <si>
    <t>Egyéb felhalmozási kiadások</t>
  </si>
  <si>
    <t>ÖNKORMÁNYZATI ELŐIRÁNYZATOK</t>
  </si>
  <si>
    <t>MINDÖSSZESEN</t>
  </si>
  <si>
    <t>eredeti ei.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</si>
  <si>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</si>
  <si>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</si>
  <si>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</si>
  <si>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</si>
  <si>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</si>
  <si>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</si>
  <si>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</si>
  <si>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</si>
  <si>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</si>
  <si>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</si>
  <si>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</si>
  <si>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</si>
  <si>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</si>
  <si>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</si>
  <si>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</si>
  <si>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</si>
  <si>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</si>
  <si>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</si>
  <si>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</si>
  <si>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</si>
  <si>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</si>
  <si>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</si>
  <si>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K44</t>
  </si>
  <si>
    <t>K48</t>
  </si>
  <si>
    <t>K4</t>
  </si>
  <si>
    <t>K506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</si>
  <si>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</si>
  <si>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</si>
  <si>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</si>
  <si>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</si>
  <si>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</si>
  <si>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</si>
  <si>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</si>
  <si>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</si>
  <si>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</si>
  <si>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</si>
  <si>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</si>
  <si>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</si>
  <si>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</si>
  <si>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</si>
  <si>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</si>
  <si>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</si>
  <si>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</si>
  <si>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</si>
  <si>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</si>
  <si>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</si>
  <si>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</si>
  <si>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</si>
  <si>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</si>
  <si>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</si>
  <si>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</si>
  <si>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</si>
  <si>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</si>
  <si>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</si>
  <si>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</si>
  <si>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</si>
  <si>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</si>
  <si>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</si>
  <si>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</si>
  <si>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</si>
  <si>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</si>
  <si>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</si>
  <si>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</si>
  <si>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</si>
  <si>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</si>
  <si>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</si>
  <si>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</si>
  <si>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</si>
  <si>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</si>
  <si>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</si>
  <si>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</si>
  <si>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</si>
  <si>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</si>
  <si>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</si>
  <si>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</si>
  <si>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</si>
  <si>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</si>
  <si>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</si>
  <si>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</si>
  <si>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</si>
  <si>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</si>
  <si>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</si>
  <si>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</si>
  <si>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</si>
  <si>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</si>
  <si>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</si>
  <si>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</si>
  <si>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</si>
  <si>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</si>
  <si>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</si>
  <si>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</si>
  <si>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</si>
  <si>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</si>
  <si>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</si>
  <si>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</si>
  <si>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</si>
  <si>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</si>
  <si>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</si>
  <si>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</si>
  <si>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</si>
  <si>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</si>
  <si>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</si>
  <si>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</si>
  <si>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</si>
  <si>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</si>
  <si>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</si>
  <si>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</si>
  <si>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</si>
  <si>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</si>
  <si>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</si>
  <si>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</si>
  <si>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</si>
  <si>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</si>
  <si>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</si>
  <si>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</si>
  <si>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</si>
  <si>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</si>
  <si>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</si>
  <si>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</si>
  <si>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</si>
  <si>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</si>
  <si>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</si>
  <si>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</si>
  <si>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</si>
  <si>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</si>
  <si>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</si>
  <si>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</si>
  <si>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</si>
  <si>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</si>
  <si>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</si>
  <si>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</si>
  <si>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</si>
  <si>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</si>
  <si>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</si>
  <si>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</si>
  <si>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</si>
  <si>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Ellátottak pénzbeli juttatásai </t>
  </si>
  <si>
    <t>Egyéb működési célú támogatások államháztartáson belülre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</si>
  <si>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</si>
  <si>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</si>
  <si>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</si>
  <si>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</si>
  <si>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</si>
  <si>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</si>
  <si>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</si>
  <si>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</si>
  <si>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</si>
  <si>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</si>
  <si>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</si>
  <si>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</si>
  <si>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</si>
  <si>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</si>
  <si>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</si>
  <si>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</si>
  <si>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</si>
  <si>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</si>
  <si>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</si>
  <si>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</si>
  <si>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</si>
  <si>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</si>
  <si>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</si>
  <si>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</si>
  <si>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</si>
  <si>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</si>
  <si>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</si>
  <si>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</si>
  <si>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</si>
  <si>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</si>
  <si>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</si>
  <si>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</si>
  <si>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</si>
  <si>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</si>
  <si>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</si>
  <si>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</si>
  <si>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</si>
  <si>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</si>
  <si>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</si>
  <si>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</si>
  <si>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</si>
  <si>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</si>
  <si>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</si>
  <si>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</si>
  <si>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</si>
  <si>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</si>
  <si>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</si>
  <si>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</si>
  <si>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</si>
  <si>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</si>
  <si>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</si>
  <si>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</si>
  <si>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</si>
  <si>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Működési bevételek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</si>
  <si>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</si>
  <si>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</si>
  <si>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</si>
  <si>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</si>
  <si>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</si>
  <si>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</si>
  <si>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</si>
  <si>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</si>
  <si>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</si>
  <si>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</si>
  <si>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</si>
  <si>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Önkormányzat </t>
  </si>
  <si>
    <t>Összesen</t>
  </si>
  <si>
    <t>Önkormányzat</t>
  </si>
  <si>
    <t>BEVÉTELEK</t>
  </si>
  <si>
    <t>KIADÁSOK</t>
  </si>
  <si>
    <t>Működést szolgáló bevételek</t>
  </si>
  <si>
    <t>Működési kiadások</t>
  </si>
  <si>
    <t>Személyi juttatások</t>
  </si>
  <si>
    <t>Munkakadókat terhelő járulék</t>
  </si>
  <si>
    <t>Működési bevételek összesen</t>
  </si>
  <si>
    <t>Működési kiadások összesen</t>
  </si>
  <si>
    <t>Felhalmozást szolgáló bevételek</t>
  </si>
  <si>
    <t>Felhalmozási kiadások</t>
  </si>
  <si>
    <t>Felújítási kiadások</t>
  </si>
  <si>
    <t>Beruházási kiadások</t>
  </si>
  <si>
    <t>Felhalmozási bevételek összesen</t>
  </si>
  <si>
    <t>Felhalmozási kiadások összesen</t>
  </si>
  <si>
    <t>BEVÉTELEK MINDÖSSZESEN</t>
  </si>
  <si>
    <t>KIADÁSOK MINDÖSSZESEN</t>
  </si>
  <si>
    <t>Dologi kiadások</t>
  </si>
  <si>
    <t>Ellátottak pénzbeli juttatásai</t>
  </si>
  <si>
    <t>Egyéb működési kiadások</t>
  </si>
  <si>
    <t>Beruházási kiadások előzetes ÁFÁ-ja</t>
  </si>
  <si>
    <t>Felújítási előzetes ÁFÁ-ja</t>
  </si>
  <si>
    <t>Intézményfinanszírozás</t>
  </si>
  <si>
    <t>Felhalmozási célú támogatások államháztartáson belülről</t>
  </si>
  <si>
    <t>Közhatalmi bevételek</t>
  </si>
  <si>
    <t>Felhalmozási bevételek</t>
  </si>
  <si>
    <t>Működési célú átvett pénzeszközök</t>
  </si>
  <si>
    <t>Felhalmozási célú átvett pénzeszközök</t>
  </si>
  <si>
    <t>Előző évi pénzmaradvány igénybevétele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</si>
  <si>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</si>
  <si>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</si>
  <si>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</si>
  <si>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</si>
  <si>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</si>
  <si>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</si>
  <si>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</si>
  <si>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</si>
  <si>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</si>
  <si>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</si>
  <si>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</si>
  <si>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</si>
  <si>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</si>
  <si>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Felhalmozási célú bevételek</t>
  </si>
  <si>
    <t>Átvett pénzeszközök</t>
  </si>
  <si>
    <t>Előző évi pénzmaradv.ig.v</t>
  </si>
  <si>
    <t>Bevételek összesen:</t>
  </si>
  <si>
    <t>Kiadások</t>
  </si>
  <si>
    <t>Kiadások összesen:</t>
  </si>
  <si>
    <t>Egyenleg (havi záró pénz-</t>
  </si>
  <si>
    <t>állomány)</t>
  </si>
  <si>
    <t>Munkaadókat terh.járulék</t>
  </si>
  <si>
    <t>Önkormányzatok műk. támog.</t>
  </si>
  <si>
    <t>Műk.c.támog.ÁH belül</t>
  </si>
  <si>
    <t>alpolgármester, főpolgármester-helyettes, megyei közgyűlés elnöke</t>
  </si>
  <si>
    <t xml:space="preserve">Egyéb nem intézményi ellátások </t>
  </si>
  <si>
    <t xml:space="preserve">Egyéb működési célú támogatások államháztartáson kívülre </t>
  </si>
  <si>
    <t>Befektetési c.értékpapír beváltása,értékesítése</t>
  </si>
  <si>
    <t>Viziközmű vagyonon végzett beruházás szükség szerint</t>
  </si>
  <si>
    <t xml:space="preserve"> - Világörökségi tagdíj</t>
  </si>
  <si>
    <t>Belföldi értékpapír beváltása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</si>
  <si>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</si>
  <si>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</si>
  <si>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</si>
  <si>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</si>
  <si>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</si>
  <si>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</si>
  <si>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</si>
  <si>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</si>
  <si>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</si>
  <si>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</si>
  <si>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</si>
  <si>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</si>
  <si>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</si>
  <si>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</si>
  <si>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</si>
  <si>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</si>
  <si>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</si>
  <si>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</si>
  <si>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</si>
  <si>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</si>
  <si>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</si>
  <si>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</si>
  <si>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</si>
  <si>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</si>
  <si>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</si>
  <si>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</si>
  <si>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</si>
  <si>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</si>
  <si>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</si>
  <si>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</si>
  <si>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</si>
  <si>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</si>
  <si>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</si>
  <si>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</si>
  <si>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</si>
  <si>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</si>
  <si>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</si>
  <si>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</si>
  <si>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</si>
  <si>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</si>
  <si>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</si>
  <si>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</si>
  <si>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</si>
  <si>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</si>
  <si>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</si>
  <si>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</si>
  <si>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</si>
  <si>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</si>
  <si>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</si>
  <si>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</si>
  <si>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</si>
  <si>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</si>
  <si>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</si>
  <si>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</si>
  <si>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</si>
  <si>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</si>
  <si>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</si>
  <si>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</si>
  <si>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</si>
  <si>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</si>
  <si>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</si>
  <si>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</si>
  <si>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</si>
  <si>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</si>
  <si>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</si>
  <si>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</si>
  <si>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</si>
  <si>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</si>
  <si>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</si>
  <si>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</si>
  <si>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</si>
  <si>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</si>
  <si>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</si>
  <si>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</si>
  <si>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</si>
  <si>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</si>
  <si>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</si>
  <si>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</si>
  <si>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</si>
  <si>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</si>
  <si>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</si>
  <si>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</si>
  <si>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</si>
  <si>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</si>
  <si>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</si>
  <si>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</si>
  <si>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</si>
  <si>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</si>
  <si>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</si>
  <si>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</si>
  <si>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</si>
  <si>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</si>
  <si>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</si>
  <si>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</si>
  <si>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</si>
  <si>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</si>
  <si>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</si>
  <si>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</si>
  <si>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</si>
  <si>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</si>
  <si>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</si>
  <si>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</si>
  <si>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</si>
  <si>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</si>
  <si>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</si>
  <si>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</si>
  <si>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</si>
  <si>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</si>
  <si>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</si>
  <si>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</si>
  <si>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</si>
  <si>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</si>
  <si>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</si>
  <si>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</si>
  <si>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Működési célú garancia- és kezességvállalásból származó kifizetés államháztartáson kívülre</t>
  </si>
  <si>
    <t>K507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</si>
  <si>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</si>
  <si>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</si>
  <si>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</si>
  <si>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</si>
  <si>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</si>
  <si>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</si>
  <si>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</si>
  <si>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</si>
  <si>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</si>
  <si>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</si>
  <si>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</si>
  <si>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</si>
  <si>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</si>
  <si>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</si>
  <si>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</si>
  <si>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</si>
  <si>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</si>
  <si>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</si>
  <si>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</si>
  <si>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</si>
  <si>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</si>
  <si>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</si>
  <si>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</si>
  <si>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</si>
  <si>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</si>
  <si>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</si>
  <si>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</si>
  <si>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</si>
  <si>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</si>
  <si>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</si>
  <si>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</si>
  <si>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</si>
  <si>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</si>
  <si>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</si>
  <si>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</si>
  <si>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</si>
  <si>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</si>
  <si>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</si>
  <si>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</si>
  <si>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</si>
  <si>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</si>
  <si>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</si>
  <si>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</si>
  <si>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</si>
  <si>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</si>
  <si>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</si>
  <si>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</si>
  <si>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</si>
  <si>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</si>
  <si>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</si>
  <si>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</si>
  <si>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</si>
  <si>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</si>
  <si>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</si>
  <si>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</si>
  <si>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</si>
  <si>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</si>
  <si>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</si>
  <si>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</si>
  <si>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</si>
  <si>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</si>
  <si>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</si>
  <si>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</si>
  <si>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</si>
  <si>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</si>
  <si>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</si>
  <si>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</si>
  <si>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</si>
  <si>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</si>
  <si>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</si>
  <si>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</si>
  <si>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</si>
  <si>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</si>
  <si>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</si>
  <si>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</si>
  <si>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</si>
  <si>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</si>
  <si>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</si>
  <si>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</si>
  <si>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</si>
  <si>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</si>
  <si>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</si>
  <si>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</si>
  <si>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</si>
  <si>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</si>
  <si>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</si>
  <si>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</si>
  <si>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</si>
  <si>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</si>
  <si>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</si>
  <si>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</si>
  <si>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</si>
  <si>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</si>
  <si>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</si>
  <si>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</si>
  <si>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</si>
  <si>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</si>
  <si>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</si>
  <si>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</si>
  <si>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</si>
  <si>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</si>
  <si>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</si>
  <si>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</si>
  <si>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Működési célú visszatérítendő támogatások, kölcsönök nyújtása áht-n.kívülre</t>
  </si>
  <si>
    <t>Viziközmű vagyonon végzett felújítás szükség szerint</t>
  </si>
  <si>
    <t>2017.   évi ei.</t>
  </si>
  <si>
    <t>2018.   évi ei.</t>
  </si>
  <si>
    <t>COFOG</t>
  </si>
  <si>
    <t>018010</t>
  </si>
  <si>
    <t>018030</t>
  </si>
  <si>
    <t>011130</t>
  </si>
  <si>
    <t>013350</t>
  </si>
  <si>
    <t>046020</t>
  </si>
  <si>
    <t>052020</t>
  </si>
  <si>
    <t>063020</t>
  </si>
  <si>
    <t>064010</t>
  </si>
  <si>
    <t>066020</t>
  </si>
  <si>
    <t>072111</t>
  </si>
  <si>
    <t>072112</t>
  </si>
  <si>
    <t>082044</t>
  </si>
  <si>
    <t>082092</t>
  </si>
  <si>
    <t>084031</t>
  </si>
  <si>
    <t>094260</t>
  </si>
  <si>
    <t>B74</t>
  </si>
  <si>
    <t>B75</t>
  </si>
  <si>
    <t>B64</t>
  </si>
  <si>
    <t>B65</t>
  </si>
  <si>
    <t>K513</t>
  </si>
  <si>
    <t>2019.   évi ei.</t>
  </si>
  <si>
    <t>Víziközmű vagyonon végzett beruházás szükség szerint</t>
  </si>
  <si>
    <t xml:space="preserve"> - Leader tagdíj </t>
  </si>
  <si>
    <t xml:space="preserve"> - Vöröskereszt támogatása</t>
  </si>
  <si>
    <t>Finanszírozási kiadások</t>
  </si>
  <si>
    <t>Vagyoni tipusú adók (építmény,kommunális,telek)</t>
  </si>
  <si>
    <t>Értékesítési és forgalmi adók (iparüzési)</t>
  </si>
  <si>
    <t>2017.évi ei. Összesen</t>
  </si>
  <si>
    <t>013320</t>
  </si>
  <si>
    <t>FEJLESZTÉSEK (Ft)</t>
  </si>
  <si>
    <t>Lakosságnak juttatott támogatások, szociális, rászorultsági jellegű ellátások (Ft)</t>
  </si>
  <si>
    <t>Támogatások nyújtás   (Ft)</t>
  </si>
  <si>
    <t>2017. évi költségvetés</t>
  </si>
  <si>
    <t>MŰKÖDÉSI ÉS FELHALMOZÁSI CÉLÚ BEVÉTELI ÉS KIADÁSI ELŐIRÁNYZATOK ( Ft )</t>
  </si>
  <si>
    <t>Fertőboz Község Önkormányzatának 2017. évi előirányzat felhasználási ütemterve</t>
  </si>
  <si>
    <t>Kiadások (Ft)</t>
  </si>
  <si>
    <t>Bevételek (Ft)</t>
  </si>
  <si>
    <t xml:space="preserve"> Ft</t>
  </si>
  <si>
    <t>A közvetett támogatások (Ft)</t>
  </si>
  <si>
    <t>2017. évi ei.</t>
  </si>
  <si>
    <t>vízmű terület vásárlása</t>
  </si>
  <si>
    <t>közvilágítás tervezés Mise út</t>
  </si>
  <si>
    <t>Julianus-völgy Wc+vizesblokk tervezése</t>
  </si>
  <si>
    <t>volt tűzoltószertár felújítása</t>
  </si>
  <si>
    <t>orvosi rendelő+hivatal fűtéskorszerűsítés</t>
  </si>
  <si>
    <t>orvosi rendelőben ajtó, ablak csere</t>
  </si>
  <si>
    <t>2020.   évi ei.</t>
  </si>
  <si>
    <t>Saját hatáskörben adott pénzügyi ellátás (idősek+gyerekek)</t>
  </si>
  <si>
    <t>Saját hatáskörben adott természetbeni ellátás</t>
  </si>
  <si>
    <t>Újszülöttek családjának támogatása</t>
  </si>
  <si>
    <t>Rendkívüli segély</t>
  </si>
  <si>
    <t>Temetési segély</t>
  </si>
  <si>
    <t>BURSA ösztöndíj</t>
  </si>
  <si>
    <t xml:space="preserve"> - Önkéntes Tűzoltó Egyesület Nagycenk</t>
  </si>
  <si>
    <t xml:space="preserve"> - Töosz</t>
  </si>
  <si>
    <t xml:space="preserve"> - Sopron és Térsége Önkormányzati Társulás</t>
  </si>
  <si>
    <t xml:space="preserve"> - Sopron Térségi Hulladékgazdálkodási Társulás</t>
  </si>
  <si>
    <t xml:space="preserve"> - Peresztegi Orvosi ügyeleti ellátás 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</si>
</sst>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Bookman Old Style"/>
      <family val="1"/>
    </font>
    <font>
      <b/>
      <i/>
      <u val="single"/>
      <sz val="11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1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>
      <alignment/>
      <protection/>
    </xf>
    <xf numFmtId="0" fontId="7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9" fillId="34" borderId="10" xfId="0" applyFont="1" applyFill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9" fillId="35" borderId="1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3" fontId="20" fillId="0" borderId="0" xfId="4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3" fontId="20" fillId="0" borderId="15" xfId="0" applyNumberFormat="1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36" borderId="17" xfId="0" applyFont="1" applyFill="1" applyBorder="1" applyAlignment="1">
      <alignment/>
    </xf>
    <xf numFmtId="0" fontId="20" fillId="36" borderId="18" xfId="0" applyFont="1" applyFill="1" applyBorder="1" applyAlignment="1">
      <alignment horizontal="center"/>
    </xf>
    <xf numFmtId="0" fontId="19" fillId="36" borderId="18" xfId="0" applyFont="1" applyFill="1" applyBorder="1" applyAlignment="1">
      <alignment/>
    </xf>
    <xf numFmtId="3" fontId="20" fillId="36" borderId="19" xfId="0" applyNumberFormat="1" applyFont="1" applyFill="1" applyBorder="1" applyAlignment="1">
      <alignment/>
    </xf>
    <xf numFmtId="3" fontId="20" fillId="36" borderId="19" xfId="0" applyNumberFormat="1" applyFont="1" applyFill="1" applyBorder="1" applyAlignment="1">
      <alignment horizontal="right"/>
    </xf>
    <xf numFmtId="0" fontId="19" fillId="37" borderId="0" xfId="0" applyFont="1" applyFill="1" applyAlignment="1">
      <alignment/>
    </xf>
    <xf numFmtId="0" fontId="19" fillId="37" borderId="0" xfId="0" applyFont="1" applyFill="1" applyAlignment="1">
      <alignment horizontal="center"/>
    </xf>
    <xf numFmtId="3" fontId="19" fillId="0" borderId="1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20" xfId="0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20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20" fillId="37" borderId="2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0" fontId="20" fillId="0" borderId="2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36" borderId="23" xfId="0" applyFont="1" applyFill="1" applyBorder="1" applyAlignment="1">
      <alignment/>
    </xf>
    <xf numFmtId="0" fontId="19" fillId="36" borderId="24" xfId="0" applyFont="1" applyFill="1" applyBorder="1" applyAlignment="1">
      <alignment/>
    </xf>
    <xf numFmtId="0" fontId="20" fillId="36" borderId="24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25" xfId="0" applyFont="1" applyBorder="1" applyAlignment="1">
      <alignment/>
    </xf>
    <xf numFmtId="3" fontId="19" fillId="0" borderId="26" xfId="0" applyNumberFormat="1" applyFont="1" applyBorder="1" applyAlignment="1">
      <alignment/>
    </xf>
    <xf numFmtId="3" fontId="20" fillId="37" borderId="26" xfId="0" applyNumberFormat="1" applyFont="1" applyFill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 horizontal="center"/>
    </xf>
    <xf numFmtId="3" fontId="20" fillId="36" borderId="27" xfId="0" applyNumberFormat="1" applyFont="1" applyFill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3" fontId="20" fillId="37" borderId="25" xfId="0" applyNumberFormat="1" applyFont="1" applyFill="1" applyBorder="1" applyAlignment="1">
      <alignment/>
    </xf>
    <xf numFmtId="3" fontId="20" fillId="0" borderId="25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36" borderId="29" xfId="0" applyNumberFormat="1" applyFont="1" applyFill="1" applyBorder="1" applyAlignment="1">
      <alignment/>
    </xf>
    <xf numFmtId="3" fontId="19" fillId="0" borderId="26" xfId="0" applyNumberFormat="1" applyFont="1" applyBorder="1" applyAlignment="1">
      <alignment horizontal="right"/>
    </xf>
    <xf numFmtId="0" fontId="21" fillId="0" borderId="30" xfId="0" applyFont="1" applyBorder="1" applyAlignment="1">
      <alignment horizontal="centerContinuous" vertical="center"/>
    </xf>
    <xf numFmtId="0" fontId="19" fillId="0" borderId="31" xfId="0" applyFont="1" applyBorder="1" applyAlignment="1">
      <alignment/>
    </xf>
    <xf numFmtId="0" fontId="26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0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/>
    </xf>
    <xf numFmtId="3" fontId="20" fillId="0" borderId="35" xfId="0" applyNumberFormat="1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8" fillId="0" borderId="28" xfId="0" applyFont="1" applyBorder="1" applyAlignment="1">
      <alignment horizontal="justify"/>
    </xf>
    <xf numFmtId="0" fontId="28" fillId="0" borderId="38" xfId="0" applyFont="1" applyBorder="1" applyAlignment="1">
      <alignment horizontal="justify"/>
    </xf>
    <xf numFmtId="0" fontId="29" fillId="0" borderId="38" xfId="0" applyFont="1" applyBorder="1" applyAlignment="1">
      <alignment horizontal="justify"/>
    </xf>
    <xf numFmtId="0" fontId="30" fillId="0" borderId="39" xfId="0" applyFont="1" applyBorder="1" applyAlignment="1">
      <alignment/>
    </xf>
    <xf numFmtId="0" fontId="28" fillId="0" borderId="38" xfId="0" applyFont="1" applyBorder="1" applyAlignment="1">
      <alignment horizontal="justify" wrapText="1"/>
    </xf>
    <xf numFmtId="0" fontId="30" fillId="0" borderId="40" xfId="0" applyFont="1" applyBorder="1" applyAlignment="1">
      <alignment/>
    </xf>
    <xf numFmtId="0" fontId="0" fillId="0" borderId="41" xfId="0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34" borderId="10" xfId="0" applyFont="1" applyFill="1" applyBorder="1" applyAlignment="1">
      <alignment/>
    </xf>
    <xf numFmtId="0" fontId="8" fillId="38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horizontal="left" vertical="center"/>
    </xf>
    <xf numFmtId="0" fontId="9" fillId="39" borderId="10" xfId="0" applyFont="1" applyFill="1" applyBorder="1" applyAlignment="1">
      <alignment/>
    </xf>
    <xf numFmtId="0" fontId="9" fillId="39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8" fillId="38" borderId="10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3" fontId="34" fillId="0" borderId="10" xfId="0" applyNumberFormat="1" applyFont="1" applyBorder="1" applyAlignment="1">
      <alignment/>
    </xf>
    <xf numFmtId="3" fontId="35" fillId="35" borderId="10" xfId="0" applyNumberFormat="1" applyFont="1" applyFill="1" applyBorder="1" applyAlignment="1">
      <alignment/>
    </xf>
    <xf numFmtId="3" fontId="36" fillId="35" borderId="10" xfId="0" applyNumberFormat="1" applyFont="1" applyFill="1" applyBorder="1" applyAlignment="1">
      <alignment/>
    </xf>
    <xf numFmtId="3" fontId="36" fillId="0" borderId="10" xfId="0" applyNumberFormat="1" applyFont="1" applyBorder="1" applyAlignment="1">
      <alignment/>
    </xf>
    <xf numFmtId="3" fontId="20" fillId="19" borderId="21" xfId="0" applyNumberFormat="1" applyFont="1" applyFill="1" applyBorder="1" applyAlignment="1">
      <alignment/>
    </xf>
    <xf numFmtId="3" fontId="19" fillId="0" borderId="25" xfId="0" applyNumberFormat="1" applyFont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/>
    </xf>
    <xf numFmtId="0" fontId="79" fillId="0" borderId="42" xfId="0" applyFont="1" applyBorder="1" applyAlignment="1">
      <alignment/>
    </xf>
    <xf numFmtId="0" fontId="80" fillId="0" borderId="39" xfId="0" applyFont="1" applyBorder="1" applyAlignment="1">
      <alignment/>
    </xf>
    <xf numFmtId="3" fontId="20" fillId="0" borderId="21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173" fontId="12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12" fillId="40" borderId="10" xfId="0" applyFont="1" applyFill="1" applyBorder="1" applyAlignment="1">
      <alignment horizontal="left" vertical="center" wrapText="1"/>
    </xf>
    <xf numFmtId="0" fontId="31" fillId="4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172" fontId="12" fillId="0" borderId="10" xfId="0" applyNumberFormat="1" applyFont="1" applyFill="1" applyBorder="1" applyAlignment="1">
      <alignment horizontal="left" vertical="center"/>
    </xf>
    <xf numFmtId="173" fontId="9" fillId="38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1" fillId="0" borderId="1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41" borderId="43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/>
    </xf>
    <xf numFmtId="3" fontId="20" fillId="37" borderId="0" xfId="0" applyNumberFormat="1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82" fillId="0" borderId="10" xfId="0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0" fillId="41" borderId="0" xfId="0" applyFill="1" applyAlignment="1">
      <alignment/>
    </xf>
    <xf numFmtId="0" fontId="3" fillId="41" borderId="10" xfId="0" applyFont="1" applyFill="1" applyBorder="1" applyAlignment="1" quotePrefix="1">
      <alignment horizontal="center"/>
    </xf>
    <xf numFmtId="3" fontId="37" fillId="41" borderId="10" xfId="0" applyNumberFormat="1" applyFont="1" applyFill="1" applyBorder="1" applyAlignment="1">
      <alignment/>
    </xf>
    <xf numFmtId="3" fontId="33" fillId="41" borderId="10" xfId="0" applyNumberFormat="1" applyFont="1" applyFill="1" applyBorder="1" applyAlignment="1">
      <alignment/>
    </xf>
    <xf numFmtId="3" fontId="22" fillId="41" borderId="10" xfId="0" applyNumberFormat="1" applyFont="1" applyFill="1" applyBorder="1" applyAlignment="1">
      <alignment horizontal="left" vertical="center" wrapText="1"/>
    </xf>
    <xf numFmtId="3" fontId="21" fillId="41" borderId="10" xfId="0" applyNumberFormat="1" applyFont="1" applyFill="1" applyBorder="1" applyAlignment="1">
      <alignment horizontal="left" vertical="center" wrapText="1"/>
    </xf>
    <xf numFmtId="3" fontId="22" fillId="41" borderId="10" xfId="0" applyNumberFormat="1" applyFont="1" applyFill="1" applyBorder="1" applyAlignment="1">
      <alignment horizontal="left" vertical="center"/>
    </xf>
    <xf numFmtId="3" fontId="21" fillId="41" borderId="10" xfId="0" applyNumberFormat="1" applyFont="1" applyFill="1" applyBorder="1" applyAlignment="1">
      <alignment horizontal="left" vertical="center"/>
    </xf>
    <xf numFmtId="0" fontId="0" fillId="41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173" fontId="31" fillId="0" borderId="10" xfId="0" applyNumberFormat="1" applyFont="1" applyFill="1" applyBorder="1" applyAlignment="1">
      <alignment vertical="center"/>
    </xf>
    <xf numFmtId="0" fontId="20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 horizontal="center"/>
    </xf>
    <xf numFmtId="3" fontId="19" fillId="0" borderId="47" xfId="0" applyNumberFormat="1" applyFont="1" applyBorder="1" applyAlignment="1">
      <alignment/>
    </xf>
    <xf numFmtId="0" fontId="20" fillId="0" borderId="48" xfId="0" applyFont="1" applyBorder="1" applyAlignment="1">
      <alignment/>
    </xf>
    <xf numFmtId="3" fontId="20" fillId="0" borderId="49" xfId="0" applyNumberFormat="1" applyFont="1" applyBorder="1" applyAlignment="1">
      <alignment/>
    </xf>
    <xf numFmtId="3" fontId="20" fillId="0" borderId="47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50" xfId="0" applyNumberFormat="1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3" fontId="9" fillId="3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20" fillId="36" borderId="51" xfId="0" applyNumberFormat="1" applyFont="1" applyFill="1" applyBorder="1" applyAlignment="1">
      <alignment/>
    </xf>
    <xf numFmtId="3" fontId="81" fillId="0" borderId="10" xfId="0" applyNumberFormat="1" applyFont="1" applyBorder="1" applyAlignment="1">
      <alignment horizontal="right"/>
    </xf>
    <xf numFmtId="0" fontId="81" fillId="41" borderId="0" xfId="0" applyFont="1" applyFill="1" applyBorder="1" applyAlignment="1">
      <alignment horizontal="center"/>
    </xf>
    <xf numFmtId="0" fontId="0" fillId="41" borderId="0" xfId="0" applyFill="1" applyBorder="1" applyAlignment="1">
      <alignment/>
    </xf>
    <xf numFmtId="3" fontId="78" fillId="0" borderId="10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52" xfId="0" applyFont="1" applyBorder="1" applyAlignment="1">
      <alignment horizontal="center"/>
    </xf>
    <xf numFmtId="3" fontId="19" fillId="0" borderId="46" xfId="0" applyNumberFormat="1" applyFont="1" applyBorder="1" applyAlignment="1">
      <alignment/>
    </xf>
    <xf numFmtId="0" fontId="84" fillId="41" borderId="10" xfId="0" applyFont="1" applyFill="1" applyBorder="1" applyAlignment="1">
      <alignment/>
    </xf>
    <xf numFmtId="3" fontId="85" fillId="0" borderId="10" xfId="0" applyNumberFormat="1" applyFont="1" applyBorder="1" applyAlignment="1">
      <alignment/>
    </xf>
    <xf numFmtId="3" fontId="36" fillId="33" borderId="10" xfId="0" applyNumberFormat="1" applyFont="1" applyFill="1" applyBorder="1" applyAlignment="1">
      <alignment/>
    </xf>
    <xf numFmtId="3" fontId="83" fillId="0" borderId="10" xfId="0" applyNumberFormat="1" applyFont="1" applyBorder="1" applyAlignment="1">
      <alignment/>
    </xf>
    <xf numFmtId="3" fontId="78" fillId="0" borderId="39" xfId="0" applyNumberFormat="1" applyFont="1" applyBorder="1" applyAlignment="1">
      <alignment/>
    </xf>
    <xf numFmtId="3" fontId="37" fillId="0" borderId="39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4" fillId="0" borderId="25" xfId="0" applyFont="1" applyBorder="1" applyAlignment="1">
      <alignment horizontal="center"/>
    </xf>
    <xf numFmtId="0" fontId="74" fillId="0" borderId="53" xfId="0" applyFont="1" applyBorder="1" applyAlignment="1">
      <alignment horizontal="center"/>
    </xf>
    <xf numFmtId="0" fontId="74" fillId="0" borderId="53" xfId="0" applyFont="1" applyBorder="1" applyAlignment="1">
      <alignment/>
    </xf>
    <xf numFmtId="0" fontId="74" fillId="0" borderId="26" xfId="0" applyFont="1" applyBorder="1" applyAlignment="1">
      <alignment/>
    </xf>
    <xf numFmtId="0" fontId="2" fillId="0" borderId="4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3" fontId="20" fillId="0" borderId="44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0" fontId="20" fillId="37" borderId="54" xfId="0" applyFont="1" applyFill="1" applyBorder="1" applyAlignment="1">
      <alignment/>
    </xf>
    <xf numFmtId="0" fontId="20" fillId="37" borderId="55" xfId="0" applyFont="1" applyFill="1" applyBorder="1" applyAlignment="1">
      <alignment/>
    </xf>
    <xf numFmtId="0" fontId="20" fillId="37" borderId="56" xfId="0" applyFont="1" applyFill="1" applyBorder="1" applyAlignment="1">
      <alignment/>
    </xf>
    <xf numFmtId="3" fontId="20" fillId="0" borderId="0" xfId="40" applyNumberFormat="1" applyFont="1" applyAlignment="1">
      <alignment horizontal="center"/>
    </xf>
    <xf numFmtId="0" fontId="20" fillId="37" borderId="17" xfId="0" applyFont="1" applyFill="1" applyBorder="1" applyAlignment="1">
      <alignment horizontal="left"/>
    </xf>
    <xf numFmtId="0" fontId="20" fillId="37" borderId="18" xfId="0" applyFont="1" applyFill="1" applyBorder="1" applyAlignment="1">
      <alignment horizontal="left"/>
    </xf>
    <xf numFmtId="0" fontId="0" fillId="37" borderId="19" xfId="0" applyFill="1" applyBorder="1" applyAlignment="1">
      <alignment/>
    </xf>
    <xf numFmtId="0" fontId="20" fillId="0" borderId="44" xfId="0" applyFont="1" applyBorder="1" applyAlignment="1">
      <alignment horizontal="left"/>
    </xf>
    <xf numFmtId="0" fontId="20" fillId="0" borderId="48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44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16" xfId="0" applyFont="1" applyBorder="1" applyAlignment="1">
      <alignment/>
    </xf>
    <xf numFmtId="3" fontId="20" fillId="0" borderId="57" xfId="0" applyNumberFormat="1" applyFont="1" applyBorder="1" applyAlignment="1">
      <alignment/>
    </xf>
    <xf numFmtId="3" fontId="20" fillId="0" borderId="58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3" fontId="21" fillId="0" borderId="60" xfId="0" applyNumberFormat="1" applyFont="1" applyBorder="1" applyAlignment="1">
      <alignment horizontal="center" vertical="center"/>
    </xf>
    <xf numFmtId="3" fontId="21" fillId="0" borderId="61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62" xfId="0" applyNumberFormat="1" applyFont="1" applyBorder="1" applyAlignment="1">
      <alignment horizontal="center" vertical="center"/>
    </xf>
    <xf numFmtId="3" fontId="21" fillId="0" borderId="6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4" fillId="0" borderId="64" xfId="0" applyNumberFormat="1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86" fillId="0" borderId="53" xfId="0" applyFont="1" applyBorder="1" applyAlignment="1">
      <alignment/>
    </xf>
    <xf numFmtId="0" fontId="86" fillId="0" borderId="26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Layout" workbookViewId="0" topLeftCell="A1">
      <selection activeCell="B5" sqref="B5"/>
    </sheetView>
  </sheetViews>
  <sheetFormatPr defaultColWidth="9.00390625" defaultRowHeight="15"/>
  <cols>
    <col min="1" max="1" width="85.57421875" style="0" customWidth="1"/>
    <col min="2" max="2" width="14.421875" style="0" bestFit="1" customWidth="1"/>
    <col min="3" max="3" width="7.57421875" style="0" customWidth="1"/>
    <col min="4" max="4" width="11.421875" style="0" bestFit="1" customWidth="1"/>
  </cols>
  <sheetData>
    <row r="1" spans="1:4" ht="18">
      <c r="A1" s="235"/>
      <c r="B1" s="235"/>
      <c r="C1" s="235"/>
      <c r="D1" s="235"/>
    </row>
    <row r="2" spans="1:4" ht="50.25" customHeight="1">
      <c r="A2" s="236" t="s">
        <v>223</v>
      </c>
      <c r="B2" s="236"/>
      <c r="C2" s="236"/>
      <c r="D2" s="236"/>
    </row>
    <row r="3" spans="1:4" ht="50.25" customHeight="1">
      <c r="A3" s="23"/>
      <c r="B3" s="23"/>
      <c r="C3" s="23"/>
      <c r="D3" s="23"/>
    </row>
    <row r="4" spans="2:4" ht="15">
      <c r="B4" s="60" t="s">
        <v>253</v>
      </c>
      <c r="C4" s="60"/>
      <c r="D4" s="60"/>
    </row>
    <row r="5" spans="2:9" ht="30" customHeight="1">
      <c r="B5" s="180" t="s">
        <v>578</v>
      </c>
      <c r="C5" s="15"/>
      <c r="D5" s="214" t="s">
        <v>254</v>
      </c>
      <c r="E5" s="4"/>
      <c r="F5" s="4"/>
      <c r="G5" s="4"/>
      <c r="H5" s="4"/>
      <c r="I5" s="4"/>
    </row>
    <row r="6" spans="1:9" ht="15">
      <c r="A6" s="15" t="s">
        <v>52</v>
      </c>
      <c r="B6" s="134">
        <v>6738842</v>
      </c>
      <c r="C6" s="134"/>
      <c r="D6" s="134">
        <f>B6</f>
        <v>6738842</v>
      </c>
      <c r="E6" s="4"/>
      <c r="F6" s="4"/>
      <c r="G6" s="4"/>
      <c r="H6" s="4"/>
      <c r="I6" s="4"/>
    </row>
    <row r="7" spans="1:9" ht="15">
      <c r="A7" s="15" t="s">
        <v>53</v>
      </c>
      <c r="B7" s="134">
        <v>1434335</v>
      </c>
      <c r="C7" s="134"/>
      <c r="D7" s="134">
        <f aca="true" t="shared" si="0" ref="D7:D12">B7</f>
        <v>1434335</v>
      </c>
      <c r="E7" s="4"/>
      <c r="F7" s="4"/>
      <c r="G7" s="4"/>
      <c r="H7" s="4"/>
      <c r="I7" s="4"/>
    </row>
    <row r="8" spans="1:9" ht="15">
      <c r="A8" s="15" t="s">
        <v>54</v>
      </c>
      <c r="B8" s="134">
        <v>9806600</v>
      </c>
      <c r="C8" s="134"/>
      <c r="D8" s="134">
        <f t="shared" si="0"/>
        <v>9806600</v>
      </c>
      <c r="E8" s="4"/>
      <c r="F8" s="4"/>
      <c r="G8" s="4"/>
      <c r="H8" s="4"/>
      <c r="I8" s="4"/>
    </row>
    <row r="9" spans="1:9" ht="15">
      <c r="A9" s="15" t="s">
        <v>55</v>
      </c>
      <c r="B9" s="134">
        <v>1370000</v>
      </c>
      <c r="C9" s="134"/>
      <c r="D9" s="134">
        <f t="shared" si="0"/>
        <v>1370000</v>
      </c>
      <c r="E9" s="4"/>
      <c r="F9" s="4"/>
      <c r="G9" s="4"/>
      <c r="H9" s="4"/>
      <c r="I9" s="4"/>
    </row>
    <row r="10" spans="1:9" ht="15">
      <c r="A10" s="15" t="s">
        <v>56</v>
      </c>
      <c r="B10" s="134">
        <v>4606391</v>
      </c>
      <c r="C10" s="134"/>
      <c r="D10" s="134">
        <f t="shared" si="0"/>
        <v>4606391</v>
      </c>
      <c r="E10" s="4"/>
      <c r="F10" s="4"/>
      <c r="G10" s="4"/>
      <c r="H10" s="4"/>
      <c r="I10" s="4"/>
    </row>
    <row r="11" spans="1:9" ht="15">
      <c r="A11" s="15" t="s">
        <v>57</v>
      </c>
      <c r="B11" s="134">
        <v>6406000</v>
      </c>
      <c r="C11" s="134"/>
      <c r="D11" s="134">
        <f t="shared" si="0"/>
        <v>6406000</v>
      </c>
      <c r="E11" s="4"/>
      <c r="F11" s="4"/>
      <c r="G11" s="4"/>
      <c r="H11" s="4"/>
      <c r="I11" s="4"/>
    </row>
    <row r="12" spans="1:9" ht="15">
      <c r="A12" s="15" t="s">
        <v>58</v>
      </c>
      <c r="B12" s="134">
        <v>4611441</v>
      </c>
      <c r="C12" s="134"/>
      <c r="D12" s="134">
        <f t="shared" si="0"/>
        <v>4611441</v>
      </c>
      <c r="E12" s="4"/>
      <c r="F12" s="4"/>
      <c r="G12" s="4"/>
      <c r="H12" s="4"/>
      <c r="I12" s="4"/>
    </row>
    <row r="13" spans="1:9" ht="15">
      <c r="A13" s="15" t="s">
        <v>59</v>
      </c>
      <c r="B13" s="134"/>
      <c r="C13" s="134"/>
      <c r="D13" s="134"/>
      <c r="E13" s="4"/>
      <c r="F13" s="4"/>
      <c r="G13" s="4"/>
      <c r="H13" s="4"/>
      <c r="I13" s="4"/>
    </row>
    <row r="14" spans="1:9" ht="15">
      <c r="A14" s="16" t="s">
        <v>51</v>
      </c>
      <c r="B14" s="137">
        <f>SUM(B6:B13)</f>
        <v>34973609</v>
      </c>
      <c r="C14" s="137"/>
      <c r="D14" s="137">
        <f>SUM(D6:D13)</f>
        <v>34973609</v>
      </c>
      <c r="E14" s="4"/>
      <c r="F14" s="4"/>
      <c r="G14" s="4"/>
      <c r="H14" s="4"/>
      <c r="I14" s="4"/>
    </row>
    <row r="15" spans="1:9" ht="15">
      <c r="A15" s="16" t="s">
        <v>60</v>
      </c>
      <c r="B15" s="134">
        <v>502915</v>
      </c>
      <c r="C15" s="134"/>
      <c r="D15" s="134">
        <f>B15</f>
        <v>502915</v>
      </c>
      <c r="E15" s="4"/>
      <c r="F15" s="4"/>
      <c r="G15" s="4"/>
      <c r="H15" s="4"/>
      <c r="I15" s="4"/>
    </row>
    <row r="16" spans="1:9" ht="15">
      <c r="A16" s="25" t="s">
        <v>221</v>
      </c>
      <c r="B16" s="135">
        <f>SUM(B14:B15)</f>
        <v>35476524</v>
      </c>
      <c r="C16" s="135"/>
      <c r="D16" s="135">
        <f>SUM(D14:D15)</f>
        <v>35476524</v>
      </c>
      <c r="E16" s="4"/>
      <c r="F16" s="4"/>
      <c r="G16" s="4"/>
      <c r="H16" s="4"/>
      <c r="I16" s="4"/>
    </row>
    <row r="17" spans="1:9" ht="15">
      <c r="A17" s="15" t="s">
        <v>62</v>
      </c>
      <c r="B17" s="134">
        <v>12572880</v>
      </c>
      <c r="C17" s="134"/>
      <c r="D17" s="134">
        <f>B17</f>
        <v>12572880</v>
      </c>
      <c r="E17" s="4"/>
      <c r="F17" s="4"/>
      <c r="G17" s="4"/>
      <c r="H17" s="4"/>
      <c r="I17" s="4"/>
    </row>
    <row r="18" spans="1:9" ht="15">
      <c r="A18" s="15" t="s">
        <v>63</v>
      </c>
      <c r="B18" s="134">
        <v>0</v>
      </c>
      <c r="C18" s="134"/>
      <c r="D18" s="134">
        <f aca="true" t="shared" si="1" ref="D18:D23">B18</f>
        <v>0</v>
      </c>
      <c r="E18" s="4"/>
      <c r="F18" s="4"/>
      <c r="G18" s="4"/>
      <c r="H18" s="4"/>
      <c r="I18" s="4"/>
    </row>
    <row r="19" spans="1:9" ht="15">
      <c r="A19" s="15" t="s">
        <v>64</v>
      </c>
      <c r="B19" s="134">
        <v>11788000</v>
      </c>
      <c r="C19" s="134"/>
      <c r="D19" s="134">
        <f t="shared" si="1"/>
        <v>11788000</v>
      </c>
      <c r="E19" s="4"/>
      <c r="F19" s="4"/>
      <c r="G19" s="4"/>
      <c r="H19" s="4"/>
      <c r="I19" s="4"/>
    </row>
    <row r="20" spans="1:9" ht="15">
      <c r="A20" s="15" t="s">
        <v>65</v>
      </c>
      <c r="B20" s="134">
        <v>6031456</v>
      </c>
      <c r="C20" s="134"/>
      <c r="D20" s="134">
        <f t="shared" si="1"/>
        <v>6031456</v>
      </c>
      <c r="E20" s="4"/>
      <c r="F20" s="4"/>
      <c r="G20" s="4"/>
      <c r="H20" s="4"/>
      <c r="I20" s="4"/>
    </row>
    <row r="21" spans="1:9" ht="15">
      <c r="A21" s="15" t="s">
        <v>66</v>
      </c>
      <c r="B21" s="134">
        <v>0</v>
      </c>
      <c r="C21" s="134"/>
      <c r="D21" s="134">
        <f t="shared" si="1"/>
        <v>0</v>
      </c>
      <c r="E21" s="4"/>
      <c r="F21" s="4"/>
      <c r="G21" s="4"/>
      <c r="H21" s="4"/>
      <c r="I21" s="4"/>
    </row>
    <row r="22" spans="1:9" ht="15">
      <c r="A22" s="15" t="s">
        <v>67</v>
      </c>
      <c r="B22" s="134">
        <v>0</v>
      </c>
      <c r="C22" s="134"/>
      <c r="D22" s="134">
        <f t="shared" si="1"/>
        <v>0</v>
      </c>
      <c r="E22" s="4"/>
      <c r="F22" s="4"/>
      <c r="G22" s="4"/>
      <c r="H22" s="4"/>
      <c r="I22" s="4"/>
    </row>
    <row r="23" spans="1:9" ht="15">
      <c r="A23" s="15" t="s">
        <v>68</v>
      </c>
      <c r="B23" s="134">
        <v>117578</v>
      </c>
      <c r="C23" s="134"/>
      <c r="D23" s="134">
        <f t="shared" si="1"/>
        <v>117578</v>
      </c>
      <c r="E23" s="4"/>
      <c r="F23" s="4"/>
      <c r="G23" s="4"/>
      <c r="H23" s="4"/>
      <c r="I23" s="4"/>
    </row>
    <row r="24" spans="1:9" ht="15">
      <c r="A24" s="16" t="s">
        <v>61</v>
      </c>
      <c r="B24" s="137">
        <f>SUM(B17:B23)</f>
        <v>30509914</v>
      </c>
      <c r="C24" s="134"/>
      <c r="D24" s="137">
        <f>SUM(D17:D23)</f>
        <v>30509914</v>
      </c>
      <c r="E24" s="4"/>
      <c r="F24" s="4"/>
      <c r="G24" s="4"/>
      <c r="H24" s="4"/>
      <c r="I24" s="4"/>
    </row>
    <row r="25" spans="1:9" ht="15">
      <c r="A25" s="16" t="s">
        <v>69</v>
      </c>
      <c r="B25" s="134">
        <v>4966610</v>
      </c>
      <c r="C25" s="134"/>
      <c r="D25" s="134">
        <f>B25</f>
        <v>4966610</v>
      </c>
      <c r="E25" s="4"/>
      <c r="F25" s="4"/>
      <c r="G25" s="4"/>
      <c r="H25" s="4"/>
      <c r="I25" s="4"/>
    </row>
    <row r="26" spans="1:9" ht="15">
      <c r="A26" s="25" t="s">
        <v>222</v>
      </c>
      <c r="B26" s="136">
        <f>SUM(B24+B25)</f>
        <v>35476524</v>
      </c>
      <c r="C26" s="136"/>
      <c r="D26" s="136">
        <f>SUM(D24+D25)</f>
        <v>35476524</v>
      </c>
      <c r="E26" s="4"/>
      <c r="F26" s="4"/>
      <c r="G26" s="4"/>
      <c r="H26" s="59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&amp;L&amp;"Times New Roman,Félkövér"&amp;14Fertőboz Község Önkormányzata&amp;C&amp;"Times New Roman,Félkövér"&amp;14 2017. évi Költségvetése&amp;R1.sz.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view="pageLayout" workbookViewId="0" topLeftCell="A1">
      <selection activeCell="A31" sqref="A31"/>
    </sheetView>
  </sheetViews>
  <sheetFormatPr defaultColWidth="9.140625" defaultRowHeight="15"/>
  <cols>
    <col min="1" max="1" width="74.7109375" style="0" customWidth="1"/>
    <col min="2" max="5" width="11.28125" style="0" bestFit="1" customWidth="1"/>
  </cols>
  <sheetData>
    <row r="1" spans="1:5" ht="29.25">
      <c r="A1" s="181"/>
      <c r="B1" s="211" t="s">
        <v>536</v>
      </c>
      <c r="C1" s="211" t="s">
        <v>537</v>
      </c>
      <c r="D1" s="211" t="s">
        <v>559</v>
      </c>
      <c r="E1" s="211" t="s">
        <v>585</v>
      </c>
    </row>
    <row r="2" spans="1:5" ht="15">
      <c r="A2" s="15" t="s">
        <v>52</v>
      </c>
      <c r="B2" s="134">
        <v>6738842</v>
      </c>
      <c r="C2" s="134">
        <v>6850000</v>
      </c>
      <c r="D2" s="134">
        <v>6900000</v>
      </c>
      <c r="E2" s="134">
        <v>7000000</v>
      </c>
    </row>
    <row r="3" spans="1:5" ht="15">
      <c r="A3" s="15" t="s">
        <v>53</v>
      </c>
      <c r="B3" s="134">
        <v>1434335</v>
      </c>
      <c r="C3" s="134">
        <v>1455000</v>
      </c>
      <c r="D3" s="134">
        <v>1460000</v>
      </c>
      <c r="E3" s="134">
        <v>1490000</v>
      </c>
    </row>
    <row r="4" spans="1:5" ht="15">
      <c r="A4" s="15" t="s">
        <v>54</v>
      </c>
      <c r="B4" s="134">
        <v>9806600</v>
      </c>
      <c r="C4" s="134">
        <v>10295000</v>
      </c>
      <c r="D4" s="134">
        <v>10500000</v>
      </c>
      <c r="E4" s="134">
        <v>10400000</v>
      </c>
    </row>
    <row r="5" spans="1:5" ht="15">
      <c r="A5" s="15" t="s">
        <v>55</v>
      </c>
      <c r="B5" s="134">
        <v>1370000</v>
      </c>
      <c r="C5" s="134">
        <v>1400000</v>
      </c>
      <c r="D5" s="134">
        <v>1400000</v>
      </c>
      <c r="E5" s="134">
        <v>1600000</v>
      </c>
    </row>
    <row r="6" spans="1:5" ht="15">
      <c r="A6" s="15" t="s">
        <v>56</v>
      </c>
      <c r="B6" s="134">
        <v>4606391</v>
      </c>
      <c r="C6" s="134">
        <v>5000000</v>
      </c>
      <c r="D6" s="134">
        <v>5140000</v>
      </c>
      <c r="E6" s="134">
        <v>5410000</v>
      </c>
    </row>
    <row r="7" spans="1:5" ht="15">
      <c r="A7" s="15" t="s">
        <v>57</v>
      </c>
      <c r="B7" s="134">
        <v>6406000</v>
      </c>
      <c r="C7" s="134">
        <v>6400000</v>
      </c>
      <c r="D7" s="134">
        <v>5900000</v>
      </c>
      <c r="E7" s="134">
        <v>5500000</v>
      </c>
    </row>
    <row r="8" spans="1:5" ht="15">
      <c r="A8" s="15" t="s">
        <v>58</v>
      </c>
      <c r="B8" s="134">
        <v>4611441</v>
      </c>
      <c r="C8" s="134">
        <v>4600000</v>
      </c>
      <c r="D8" s="134">
        <v>4700000</v>
      </c>
      <c r="E8" s="134">
        <v>4800000</v>
      </c>
    </row>
    <row r="9" spans="1:5" ht="15">
      <c r="A9" s="15" t="s">
        <v>59</v>
      </c>
      <c r="B9" s="134"/>
      <c r="C9" s="134"/>
      <c r="D9" s="134"/>
      <c r="E9" s="134"/>
    </row>
    <row r="10" spans="1:5" ht="15">
      <c r="A10" s="16" t="s">
        <v>51</v>
      </c>
      <c r="B10" s="137">
        <f>SUM(B2:B9)</f>
        <v>34973609</v>
      </c>
      <c r="C10" s="137">
        <f>SUM(C2:C9)</f>
        <v>36000000</v>
      </c>
      <c r="D10" s="137">
        <f>SUM(D2:D9)</f>
        <v>36000000</v>
      </c>
      <c r="E10" s="137">
        <f>SUM(E2:E9)</f>
        <v>36200000</v>
      </c>
    </row>
    <row r="11" spans="1:5" ht="15">
      <c r="A11" s="16" t="s">
        <v>60</v>
      </c>
      <c r="B11" s="134">
        <v>502915</v>
      </c>
      <c r="C11" s="134">
        <v>0</v>
      </c>
      <c r="D11" s="134">
        <v>0</v>
      </c>
      <c r="E11" s="134">
        <v>0</v>
      </c>
    </row>
    <row r="12" spans="1:5" ht="15">
      <c r="A12" s="25" t="s">
        <v>221</v>
      </c>
      <c r="B12" s="135">
        <f>SUM(B10:B11)</f>
        <v>35476524</v>
      </c>
      <c r="C12" s="135">
        <f>SUM(C10:C11)</f>
        <v>36000000</v>
      </c>
      <c r="D12" s="135">
        <f>SUM(D10:D11)</f>
        <v>36000000</v>
      </c>
      <c r="E12" s="135">
        <f>SUM(E10:E11)</f>
        <v>36200000</v>
      </c>
    </row>
    <row r="13" spans="1:5" ht="15">
      <c r="A13" s="15" t="s">
        <v>62</v>
      </c>
      <c r="B13" s="134">
        <v>12572880</v>
      </c>
      <c r="C13" s="134">
        <v>12600000</v>
      </c>
      <c r="D13" s="134">
        <v>12700000</v>
      </c>
      <c r="E13" s="134">
        <v>12800000</v>
      </c>
    </row>
    <row r="14" spans="1:5" ht="15">
      <c r="A14" s="15" t="s">
        <v>63</v>
      </c>
      <c r="B14" s="134">
        <v>0</v>
      </c>
      <c r="C14" s="134">
        <v>0</v>
      </c>
      <c r="D14" s="134">
        <v>0</v>
      </c>
      <c r="E14" s="134">
        <v>0</v>
      </c>
    </row>
    <row r="15" spans="1:5" ht="15">
      <c r="A15" s="15" t="s">
        <v>64</v>
      </c>
      <c r="B15" s="134">
        <v>11788000</v>
      </c>
      <c r="C15" s="134">
        <v>11800000</v>
      </c>
      <c r="D15" s="134">
        <v>11900000</v>
      </c>
      <c r="E15" s="134">
        <v>12000000</v>
      </c>
    </row>
    <row r="16" spans="1:5" ht="15">
      <c r="A16" s="15" t="s">
        <v>65</v>
      </c>
      <c r="B16" s="134">
        <v>6031456</v>
      </c>
      <c r="C16" s="134">
        <v>6000000</v>
      </c>
      <c r="D16" s="134">
        <v>6100000</v>
      </c>
      <c r="E16" s="134">
        <v>6200000</v>
      </c>
    </row>
    <row r="17" spans="1:5" ht="15">
      <c r="A17" s="15" t="s">
        <v>66</v>
      </c>
      <c r="B17" s="134">
        <v>0</v>
      </c>
      <c r="C17" s="134">
        <v>0</v>
      </c>
      <c r="D17" s="134">
        <v>0</v>
      </c>
      <c r="E17" s="134">
        <v>0</v>
      </c>
    </row>
    <row r="18" spans="1:5" ht="15">
      <c r="A18" s="15" t="s">
        <v>67</v>
      </c>
      <c r="B18" s="134">
        <v>0</v>
      </c>
      <c r="C18" s="134">
        <v>0</v>
      </c>
      <c r="D18" s="134">
        <v>0</v>
      </c>
      <c r="E18" s="134">
        <v>0</v>
      </c>
    </row>
    <row r="19" spans="1:5" ht="15">
      <c r="A19" s="15" t="s">
        <v>68</v>
      </c>
      <c r="B19" s="134">
        <v>117578</v>
      </c>
      <c r="C19" s="134">
        <v>0</v>
      </c>
      <c r="D19" s="134">
        <v>0</v>
      </c>
      <c r="E19" s="134">
        <v>0</v>
      </c>
    </row>
    <row r="20" spans="1:5" ht="15">
      <c r="A20" s="16" t="s">
        <v>61</v>
      </c>
      <c r="B20" s="137">
        <f>SUM(B13:B19)</f>
        <v>30509914</v>
      </c>
      <c r="C20" s="137">
        <f>SUM(C13:C19)</f>
        <v>30400000</v>
      </c>
      <c r="D20" s="137">
        <f>SUM(D13:D19)</f>
        <v>30700000</v>
      </c>
      <c r="E20" s="137">
        <f>SUM(E13:E19)</f>
        <v>31000000</v>
      </c>
    </row>
    <row r="21" spans="1:5" ht="15">
      <c r="A21" s="16" t="s">
        <v>69</v>
      </c>
      <c r="B21" s="134">
        <v>4966610</v>
      </c>
      <c r="C21" s="134">
        <v>5560000</v>
      </c>
      <c r="D21" s="134">
        <v>5300000</v>
      </c>
      <c r="E21" s="134">
        <v>5200000</v>
      </c>
    </row>
    <row r="22" spans="1:5" ht="15">
      <c r="A22" s="25" t="s">
        <v>222</v>
      </c>
      <c r="B22" s="136">
        <f>SUM(B20+B21)</f>
        <v>35476524</v>
      </c>
      <c r="C22" s="136">
        <f>SUM(C20+C21)</f>
        <v>35960000</v>
      </c>
      <c r="D22" s="136">
        <f>SUM(D20+D21)</f>
        <v>36000000</v>
      </c>
      <c r="E22" s="136">
        <f>SUM(E20+E21)</f>
        <v>36200000</v>
      </c>
    </row>
    <row r="23" spans="1:5" ht="15">
      <c r="A23" s="4"/>
      <c r="B23" s="4"/>
      <c r="C23" s="4"/>
      <c r="D23" s="4"/>
      <c r="E23" s="4"/>
    </row>
    <row r="24" spans="1:5" ht="15">
      <c r="A24" s="4"/>
      <c r="B24" s="4"/>
      <c r="C24" s="4"/>
      <c r="D24" s="4"/>
      <c r="E24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&amp;L&amp;"-,Félkövér"Fertőboz Község Önkormányzata&amp;C&amp;"-,Félkövér"2017. évi Költségvetés 
Gördülő tervezés&amp;R10. sz.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463"/>
  <sheetViews>
    <sheetView view="pageLayout" workbookViewId="0" topLeftCell="G61">
      <selection activeCell="E75" sqref="E75"/>
    </sheetView>
  </sheetViews>
  <sheetFormatPr defaultColWidth="9.140625" defaultRowHeight="15"/>
  <cols>
    <col min="1" max="1" width="89.57421875" style="0" customWidth="1"/>
    <col min="3" max="3" width="17.00390625" style="0" bestFit="1" customWidth="1"/>
    <col min="4" max="6" width="11.7109375" style="0" customWidth="1"/>
    <col min="7" max="7" width="11.7109375" style="191" customWidth="1"/>
    <col min="8" max="8" width="11.7109375" style="0" customWidth="1"/>
    <col min="9" max="16" width="11.7109375" style="191" customWidth="1"/>
    <col min="17" max="19" width="11.7109375" style="0" customWidth="1"/>
  </cols>
  <sheetData>
    <row r="1" spans="1:19" ht="15">
      <c r="A1" s="236" t="s">
        <v>574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7" ht="18">
      <c r="A2" s="17"/>
      <c r="G2"/>
    </row>
    <row r="3" spans="1:19" ht="15">
      <c r="A3" s="4" t="s">
        <v>37</v>
      </c>
      <c r="C3" s="200" t="s">
        <v>255</v>
      </c>
      <c r="D3" s="279" t="s">
        <v>538</v>
      </c>
      <c r="E3" s="280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</row>
    <row r="4" spans="1:19" ht="26.25">
      <c r="A4" s="2" t="s">
        <v>70</v>
      </c>
      <c r="B4" s="3" t="s">
        <v>71</v>
      </c>
      <c r="C4" s="180" t="s">
        <v>566</v>
      </c>
      <c r="D4" s="189" t="s">
        <v>541</v>
      </c>
      <c r="E4" s="190" t="s">
        <v>567</v>
      </c>
      <c r="F4" s="190" t="s">
        <v>542</v>
      </c>
      <c r="G4" s="192" t="s">
        <v>543</v>
      </c>
      <c r="H4" s="192" t="s">
        <v>544</v>
      </c>
      <c r="I4" s="192" t="s">
        <v>545</v>
      </c>
      <c r="J4" s="192" t="s">
        <v>546</v>
      </c>
      <c r="K4" s="192" t="s">
        <v>547</v>
      </c>
      <c r="L4" s="192" t="s">
        <v>548</v>
      </c>
      <c r="M4" s="192" t="s">
        <v>549</v>
      </c>
      <c r="N4" s="192" t="s">
        <v>550</v>
      </c>
      <c r="O4" s="192" t="s">
        <v>551</v>
      </c>
      <c r="P4" s="192" t="s">
        <v>552</v>
      </c>
      <c r="Q4" s="192" t="s">
        <v>553</v>
      </c>
      <c r="R4" s="185">
        <v>103010</v>
      </c>
      <c r="S4" s="185">
        <v>107060</v>
      </c>
    </row>
    <row r="5" spans="1:19" ht="15.75">
      <c r="A5" s="151" t="s">
        <v>315</v>
      </c>
      <c r="B5" s="152" t="s">
        <v>316</v>
      </c>
      <c r="C5" s="142">
        <f>SUM(D5:S5)</f>
        <v>3844500</v>
      </c>
      <c r="D5" s="142"/>
      <c r="E5" s="142">
        <v>765000</v>
      </c>
      <c r="F5" s="142"/>
      <c r="G5" s="193"/>
      <c r="H5" s="193"/>
      <c r="I5" s="193"/>
      <c r="J5" s="193"/>
      <c r="K5" s="193">
        <v>2113500</v>
      </c>
      <c r="L5" s="193"/>
      <c r="M5" s="193"/>
      <c r="N5" s="193"/>
      <c r="O5" s="193">
        <v>966000</v>
      </c>
      <c r="P5" s="193"/>
      <c r="Q5" s="193"/>
      <c r="R5" s="142"/>
      <c r="S5" s="142"/>
    </row>
    <row r="6" spans="1:19" ht="15.75">
      <c r="A6" s="151" t="s">
        <v>317</v>
      </c>
      <c r="B6" s="153" t="s">
        <v>318</v>
      </c>
      <c r="C6" s="142">
        <f>SUM(D6:S6)</f>
        <v>256625</v>
      </c>
      <c r="D6" s="142"/>
      <c r="E6" s="142"/>
      <c r="F6" s="142"/>
      <c r="G6" s="193"/>
      <c r="H6" s="193"/>
      <c r="I6" s="193"/>
      <c r="J6" s="193"/>
      <c r="K6" s="193">
        <v>256625</v>
      </c>
      <c r="L6" s="193"/>
      <c r="M6" s="193"/>
      <c r="N6" s="193"/>
      <c r="O6" s="193"/>
      <c r="P6" s="193"/>
      <c r="Q6" s="193"/>
      <c r="R6" s="142"/>
      <c r="S6" s="142"/>
    </row>
    <row r="7" spans="1:19" ht="15.75">
      <c r="A7" s="151" t="s">
        <v>319</v>
      </c>
      <c r="B7" s="153" t="s">
        <v>320</v>
      </c>
      <c r="C7" s="142"/>
      <c r="D7" s="142"/>
      <c r="E7" s="142"/>
      <c r="F7" s="142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42"/>
      <c r="S7" s="142"/>
    </row>
    <row r="8" spans="1:19" ht="15.75">
      <c r="A8" s="120" t="s">
        <v>321</v>
      </c>
      <c r="B8" s="153" t="s">
        <v>322</v>
      </c>
      <c r="C8" s="142"/>
      <c r="D8" s="142"/>
      <c r="E8" s="142"/>
      <c r="F8" s="142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42"/>
      <c r="S8" s="142"/>
    </row>
    <row r="9" spans="1:19" ht="15.75">
      <c r="A9" s="120" t="s">
        <v>323</v>
      </c>
      <c r="B9" s="153" t="s">
        <v>324</v>
      </c>
      <c r="C9" s="142"/>
      <c r="D9" s="142"/>
      <c r="E9" s="142"/>
      <c r="F9" s="142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42"/>
      <c r="S9" s="142"/>
    </row>
    <row r="10" spans="1:19" ht="15.75">
      <c r="A10" s="120" t="s">
        <v>325</v>
      </c>
      <c r="B10" s="153" t="s">
        <v>326</v>
      </c>
      <c r="C10" s="142"/>
      <c r="D10" s="142"/>
      <c r="E10" s="142"/>
      <c r="F10" s="142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42"/>
      <c r="S10" s="142"/>
    </row>
    <row r="11" spans="1:19" ht="15.75">
      <c r="A11" s="120" t="s">
        <v>327</v>
      </c>
      <c r="B11" s="153" t="s">
        <v>328</v>
      </c>
      <c r="C11" s="142">
        <f>SUM(D11:S11)</f>
        <v>311757</v>
      </c>
      <c r="D11" s="142"/>
      <c r="E11" s="142"/>
      <c r="F11" s="142"/>
      <c r="G11" s="193"/>
      <c r="H11" s="193"/>
      <c r="I11" s="193"/>
      <c r="J11" s="193"/>
      <c r="K11" s="193">
        <v>311757</v>
      </c>
      <c r="L11" s="193"/>
      <c r="M11" s="193"/>
      <c r="N11" s="193"/>
      <c r="O11" s="193"/>
      <c r="P11" s="193"/>
      <c r="Q11" s="193"/>
      <c r="R11" s="142"/>
      <c r="S11" s="142"/>
    </row>
    <row r="12" spans="1:19" ht="15.75">
      <c r="A12" s="120" t="s">
        <v>329</v>
      </c>
      <c r="B12" s="153" t="s">
        <v>330</v>
      </c>
      <c r="C12" s="142"/>
      <c r="D12" s="142"/>
      <c r="E12" s="142"/>
      <c r="F12" s="142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42"/>
      <c r="S12" s="142"/>
    </row>
    <row r="13" spans="1:19" ht="15.75">
      <c r="A13" s="122" t="s">
        <v>331</v>
      </c>
      <c r="B13" s="153" t="s">
        <v>332</v>
      </c>
      <c r="C13" s="142">
        <f>SUM(D13:S13)</f>
        <v>242304</v>
      </c>
      <c r="D13" s="142">
        <v>242304</v>
      </c>
      <c r="E13" s="142"/>
      <c r="F13" s="142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42"/>
      <c r="S13" s="142"/>
    </row>
    <row r="14" spans="1:19" ht="15.75">
      <c r="A14" s="122" t="s">
        <v>333</v>
      </c>
      <c r="B14" s="153" t="s">
        <v>334</v>
      </c>
      <c r="C14" s="142">
        <f>SUM(D14:S14)</f>
        <v>50000</v>
      </c>
      <c r="D14" s="142"/>
      <c r="E14" s="142"/>
      <c r="F14" s="142"/>
      <c r="G14" s="193"/>
      <c r="H14" s="193"/>
      <c r="I14" s="193"/>
      <c r="J14" s="193"/>
      <c r="K14" s="193">
        <v>50000</v>
      </c>
      <c r="L14" s="193"/>
      <c r="M14" s="193"/>
      <c r="N14" s="193"/>
      <c r="O14" s="193"/>
      <c r="P14" s="193"/>
      <c r="Q14" s="193"/>
      <c r="R14" s="142"/>
      <c r="S14" s="142"/>
    </row>
    <row r="15" spans="1:19" ht="15.75">
      <c r="A15" s="122" t="s">
        <v>335</v>
      </c>
      <c r="B15" s="153" t="s">
        <v>336</v>
      </c>
      <c r="C15" s="142"/>
      <c r="D15" s="142"/>
      <c r="E15" s="142"/>
      <c r="F15" s="14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42"/>
      <c r="S15" s="142"/>
    </row>
    <row r="16" spans="1:19" ht="15.75">
      <c r="A16" s="122" t="s">
        <v>337</v>
      </c>
      <c r="B16" s="153" t="s">
        <v>338</v>
      </c>
      <c r="C16" s="142"/>
      <c r="D16" s="142"/>
      <c r="E16" s="142"/>
      <c r="F16" s="142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42"/>
      <c r="S16" s="142"/>
    </row>
    <row r="17" spans="1:19" ht="15.75">
      <c r="A17" s="122" t="s">
        <v>339</v>
      </c>
      <c r="B17" s="153" t="s">
        <v>340</v>
      </c>
      <c r="C17" s="142"/>
      <c r="D17" s="142"/>
      <c r="E17" s="142"/>
      <c r="F17" s="142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42"/>
      <c r="S17" s="142"/>
    </row>
    <row r="18" spans="1:19" ht="15.75">
      <c r="A18" s="154" t="s">
        <v>341</v>
      </c>
      <c r="B18" s="155" t="s">
        <v>342</v>
      </c>
      <c r="C18" s="146">
        <f>SUM(C5:C17)</f>
        <v>4705186</v>
      </c>
      <c r="D18" s="146">
        <f>SUM(D5:D17)</f>
        <v>242304</v>
      </c>
      <c r="E18" s="146">
        <f>SUM(E5:E17)</f>
        <v>765000</v>
      </c>
      <c r="F18" s="146"/>
      <c r="G18" s="194"/>
      <c r="H18" s="194"/>
      <c r="I18" s="194"/>
      <c r="J18" s="194"/>
      <c r="K18" s="194">
        <f>SUM(K5:K17)</f>
        <v>2731882</v>
      </c>
      <c r="L18" s="194"/>
      <c r="M18" s="194"/>
      <c r="N18" s="194">
        <f>SUM(N5:N17)</f>
        <v>0</v>
      </c>
      <c r="O18" s="194">
        <f>SUM(O5:O17)</f>
        <v>966000</v>
      </c>
      <c r="P18" s="194"/>
      <c r="Q18" s="194"/>
      <c r="R18" s="146"/>
      <c r="S18" s="146"/>
    </row>
    <row r="19" spans="1:19" ht="15.75">
      <c r="A19" s="122" t="s">
        <v>343</v>
      </c>
      <c r="B19" s="153" t="s">
        <v>344</v>
      </c>
      <c r="C19" s="142">
        <f>SUM(D19:S19)</f>
        <v>1794912</v>
      </c>
      <c r="D19" s="142">
        <v>1794912</v>
      </c>
      <c r="E19" s="142"/>
      <c r="F19" s="14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42"/>
      <c r="S19" s="142"/>
    </row>
    <row r="20" spans="1:19" ht="30">
      <c r="A20" s="122" t="s">
        <v>345</v>
      </c>
      <c r="B20" s="153" t="s">
        <v>346</v>
      </c>
      <c r="C20" s="142">
        <f>SUM(D20:S20)</f>
        <v>138744</v>
      </c>
      <c r="D20" s="142"/>
      <c r="E20" s="142"/>
      <c r="F20" s="142"/>
      <c r="G20" s="193"/>
      <c r="H20" s="193"/>
      <c r="I20" s="193"/>
      <c r="J20" s="193"/>
      <c r="K20" s="193"/>
      <c r="L20" s="193"/>
      <c r="M20" s="193"/>
      <c r="N20" s="193">
        <v>138744</v>
      </c>
      <c r="O20" s="193"/>
      <c r="P20" s="193"/>
      <c r="Q20" s="193"/>
      <c r="R20" s="142"/>
      <c r="S20" s="142"/>
    </row>
    <row r="21" spans="1:19" ht="15.75">
      <c r="A21" s="121" t="s">
        <v>347</v>
      </c>
      <c r="B21" s="153" t="s">
        <v>348</v>
      </c>
      <c r="C21" s="142">
        <f>SUM(D21:S21)</f>
        <v>100000</v>
      </c>
      <c r="D21" s="142">
        <v>100000</v>
      </c>
      <c r="E21" s="142"/>
      <c r="F21" s="142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42"/>
      <c r="S21" s="142"/>
    </row>
    <row r="22" spans="1:19" ht="15.75">
      <c r="A22" s="14" t="s">
        <v>349</v>
      </c>
      <c r="B22" s="155" t="s">
        <v>350</v>
      </c>
      <c r="C22" s="146">
        <f>SUM(C19:C21)</f>
        <v>2033656</v>
      </c>
      <c r="D22" s="146">
        <f>SUM(D19:D21)</f>
        <v>1894912</v>
      </c>
      <c r="E22" s="146"/>
      <c r="F22" s="146"/>
      <c r="G22" s="194"/>
      <c r="H22" s="194"/>
      <c r="I22" s="194"/>
      <c r="J22" s="194"/>
      <c r="K22" s="194"/>
      <c r="L22" s="194"/>
      <c r="M22" s="194"/>
      <c r="N22" s="194">
        <f>SUM(N19:N21)</f>
        <v>138744</v>
      </c>
      <c r="O22" s="194"/>
      <c r="P22" s="194"/>
      <c r="Q22" s="194"/>
      <c r="R22" s="146"/>
      <c r="S22" s="146"/>
    </row>
    <row r="23" spans="1:19" ht="15.75">
      <c r="A23" s="154" t="s">
        <v>351</v>
      </c>
      <c r="B23" s="155" t="s">
        <v>352</v>
      </c>
      <c r="C23" s="146">
        <f>SUM(C22,C18)</f>
        <v>6738842</v>
      </c>
      <c r="D23" s="146">
        <f>SUM(D22,D18)</f>
        <v>2137216</v>
      </c>
      <c r="E23" s="146">
        <f>SUM(E22,E18)</f>
        <v>765000</v>
      </c>
      <c r="F23" s="146"/>
      <c r="G23" s="194"/>
      <c r="H23" s="194"/>
      <c r="I23" s="194"/>
      <c r="J23" s="194"/>
      <c r="K23" s="194">
        <f>K18+K22</f>
        <v>2731882</v>
      </c>
      <c r="L23" s="194"/>
      <c r="M23" s="194"/>
      <c r="N23" s="194">
        <f>N18+N22</f>
        <v>138744</v>
      </c>
      <c r="O23" s="194">
        <f>SUM(O22,O18)</f>
        <v>966000</v>
      </c>
      <c r="P23" s="194"/>
      <c r="Q23" s="194"/>
      <c r="R23" s="146"/>
      <c r="S23" s="146"/>
    </row>
    <row r="24" spans="1:19" ht="15.75">
      <c r="A24" s="14" t="s">
        <v>353</v>
      </c>
      <c r="B24" s="155" t="s">
        <v>354</v>
      </c>
      <c r="C24" s="146">
        <f>SUM(D24:S24)</f>
        <v>1434335</v>
      </c>
      <c r="D24" s="146">
        <v>394881</v>
      </c>
      <c r="E24" s="146">
        <v>168300</v>
      </c>
      <c r="F24" s="146"/>
      <c r="G24" s="194"/>
      <c r="H24" s="194"/>
      <c r="I24" s="194"/>
      <c r="J24" s="194"/>
      <c r="K24" s="194">
        <v>628110</v>
      </c>
      <c r="L24" s="194"/>
      <c r="M24" s="194"/>
      <c r="N24" s="194">
        <v>30524</v>
      </c>
      <c r="O24" s="194">
        <v>212520</v>
      </c>
      <c r="P24" s="194"/>
      <c r="Q24" s="194"/>
      <c r="R24" s="146"/>
      <c r="S24" s="146"/>
    </row>
    <row r="25" spans="1:19" ht="15.75">
      <c r="A25" s="122" t="s">
        <v>355</v>
      </c>
      <c r="B25" s="153" t="s">
        <v>356</v>
      </c>
      <c r="C25" s="142"/>
      <c r="D25" s="142"/>
      <c r="E25" s="142"/>
      <c r="F25" s="142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42"/>
      <c r="S25" s="142"/>
    </row>
    <row r="26" spans="1:19" ht="15.75">
      <c r="A26" s="122" t="s">
        <v>357</v>
      </c>
      <c r="B26" s="153" t="s">
        <v>358</v>
      </c>
      <c r="C26" s="142">
        <f>SUM(D26:S26)</f>
        <v>315000</v>
      </c>
      <c r="D26" s="142">
        <v>40000</v>
      </c>
      <c r="E26" s="142">
        <v>50000</v>
      </c>
      <c r="F26" s="142"/>
      <c r="G26" s="193"/>
      <c r="H26" s="193"/>
      <c r="I26" s="193"/>
      <c r="J26" s="193"/>
      <c r="K26" s="193">
        <v>125000</v>
      </c>
      <c r="L26" s="193"/>
      <c r="M26" s="193"/>
      <c r="N26" s="193"/>
      <c r="O26" s="193">
        <v>100000</v>
      </c>
      <c r="P26" s="193"/>
      <c r="Q26" s="193"/>
      <c r="R26" s="142"/>
      <c r="S26" s="142"/>
    </row>
    <row r="27" spans="1:19" ht="15.75">
      <c r="A27" s="122" t="s">
        <v>359</v>
      </c>
      <c r="B27" s="153" t="s">
        <v>360</v>
      </c>
      <c r="C27" s="142"/>
      <c r="D27" s="142"/>
      <c r="E27" s="142"/>
      <c r="F27" s="14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42"/>
      <c r="S27" s="142"/>
    </row>
    <row r="28" spans="1:19" ht="15.75">
      <c r="A28" s="14" t="s">
        <v>361</v>
      </c>
      <c r="B28" s="155" t="s">
        <v>362</v>
      </c>
      <c r="C28" s="146">
        <f>SUM(C26:C27)</f>
        <v>315000</v>
      </c>
      <c r="D28" s="146">
        <f>SUM(D25:D27)</f>
        <v>40000</v>
      </c>
      <c r="E28" s="146">
        <f>SUM(E25:E27)</f>
        <v>50000</v>
      </c>
      <c r="F28" s="146"/>
      <c r="G28" s="194"/>
      <c r="H28" s="194"/>
      <c r="I28" s="194"/>
      <c r="J28" s="194"/>
      <c r="K28" s="194">
        <f>SUM(K25:K27)</f>
        <v>125000</v>
      </c>
      <c r="L28" s="194"/>
      <c r="M28" s="194"/>
      <c r="N28" s="194"/>
      <c r="O28" s="194">
        <f>SUM(O25:O27)</f>
        <v>100000</v>
      </c>
      <c r="P28" s="194"/>
      <c r="Q28" s="194"/>
      <c r="R28" s="146"/>
      <c r="S28" s="146"/>
    </row>
    <row r="29" spans="1:19" ht="15.75">
      <c r="A29" s="122" t="s">
        <v>363</v>
      </c>
      <c r="B29" s="153" t="s">
        <v>364</v>
      </c>
      <c r="C29" s="142">
        <f>SUM(D29:S29)</f>
        <v>0</v>
      </c>
      <c r="D29" s="142"/>
      <c r="E29" s="142"/>
      <c r="F29" s="142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42"/>
      <c r="S29" s="142"/>
    </row>
    <row r="30" spans="1:19" ht="15.75">
      <c r="A30" s="122" t="s">
        <v>365</v>
      </c>
      <c r="B30" s="153" t="s">
        <v>366</v>
      </c>
      <c r="C30" s="142">
        <f>SUM(D30:S30)</f>
        <v>1785000</v>
      </c>
      <c r="D30" s="142">
        <v>185000</v>
      </c>
      <c r="E30" s="142"/>
      <c r="F30" s="142"/>
      <c r="G30" s="193">
        <v>1550000</v>
      </c>
      <c r="H30" s="193"/>
      <c r="I30" s="193"/>
      <c r="J30" s="193"/>
      <c r="K30" s="193"/>
      <c r="L30" s="193">
        <v>50000</v>
      </c>
      <c r="M30" s="193"/>
      <c r="N30" s="193"/>
      <c r="O30" s="193"/>
      <c r="P30" s="193"/>
      <c r="Q30" s="193"/>
      <c r="R30" s="142"/>
      <c r="S30" s="142"/>
    </row>
    <row r="31" spans="1:19" ht="15.75">
      <c r="A31" s="14" t="s">
        <v>367</v>
      </c>
      <c r="B31" s="155" t="s">
        <v>368</v>
      </c>
      <c r="C31" s="146">
        <f>SUM(C29+C30)</f>
        <v>1785000</v>
      </c>
      <c r="D31" s="146">
        <f>SUM(D29:D30)</f>
        <v>185000</v>
      </c>
      <c r="E31" s="146"/>
      <c r="F31" s="146"/>
      <c r="G31" s="194">
        <f>SUM(G29:G30)</f>
        <v>1550000</v>
      </c>
      <c r="H31" s="194"/>
      <c r="I31" s="194"/>
      <c r="J31" s="194"/>
      <c r="K31" s="194"/>
      <c r="L31" s="194">
        <f>SUM(L29:L30)</f>
        <v>50000</v>
      </c>
      <c r="M31" s="194"/>
      <c r="N31" s="194"/>
      <c r="O31" s="194"/>
      <c r="P31" s="194"/>
      <c r="Q31" s="194"/>
      <c r="R31" s="146"/>
      <c r="S31" s="146"/>
    </row>
    <row r="32" spans="1:19" ht="15.75">
      <c r="A32" s="122" t="s">
        <v>369</v>
      </c>
      <c r="B32" s="153" t="s">
        <v>370</v>
      </c>
      <c r="C32" s="142">
        <f>SUM(D32:S32)</f>
        <v>1750000</v>
      </c>
      <c r="D32" s="142">
        <v>670000</v>
      </c>
      <c r="E32" s="142">
        <v>30000</v>
      </c>
      <c r="F32" s="142">
        <v>35000</v>
      </c>
      <c r="G32" s="193"/>
      <c r="H32" s="193"/>
      <c r="I32" s="193"/>
      <c r="J32" s="193">
        <v>700000</v>
      </c>
      <c r="K32" s="193"/>
      <c r="L32" s="193">
        <v>290000</v>
      </c>
      <c r="M32" s="193"/>
      <c r="N32" s="193">
        <v>25000</v>
      </c>
      <c r="O32" s="193"/>
      <c r="P32" s="193"/>
      <c r="Q32" s="193"/>
      <c r="R32" s="142"/>
      <c r="S32" s="142"/>
    </row>
    <row r="33" spans="1:19" ht="15.75">
      <c r="A33" s="122" t="s">
        <v>371</v>
      </c>
      <c r="B33" s="153" t="s">
        <v>372</v>
      </c>
      <c r="C33" s="142"/>
      <c r="D33" s="142"/>
      <c r="E33" s="142"/>
      <c r="F33" s="142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42"/>
      <c r="S33" s="142"/>
    </row>
    <row r="34" spans="1:19" ht="15.75">
      <c r="A34" s="122" t="s">
        <v>373</v>
      </c>
      <c r="B34" s="153" t="s">
        <v>374</v>
      </c>
      <c r="C34" s="142">
        <f>SUM(D34:S34)</f>
        <v>12000</v>
      </c>
      <c r="D34" s="142">
        <v>12000</v>
      </c>
      <c r="E34" s="142"/>
      <c r="F34" s="142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42"/>
      <c r="S34" s="142"/>
    </row>
    <row r="35" spans="1:19" ht="15.75">
      <c r="A35" s="122" t="s">
        <v>375</v>
      </c>
      <c r="B35" s="153" t="s">
        <v>376</v>
      </c>
      <c r="C35" s="142">
        <f>SUM(D35:S35)</f>
        <v>1435000</v>
      </c>
      <c r="D35" s="142">
        <v>75000</v>
      </c>
      <c r="E35" s="142"/>
      <c r="F35" s="142">
        <v>20000</v>
      </c>
      <c r="G35" s="193">
        <v>500000</v>
      </c>
      <c r="H35" s="193">
        <v>530000</v>
      </c>
      <c r="I35" s="193"/>
      <c r="J35" s="193">
        <v>200000</v>
      </c>
      <c r="K35" s="193">
        <v>100000</v>
      </c>
      <c r="L35" s="193">
        <v>10000</v>
      </c>
      <c r="M35" s="193"/>
      <c r="N35" s="193"/>
      <c r="O35" s="193"/>
      <c r="P35" s="193"/>
      <c r="Q35" s="193"/>
      <c r="R35" s="142"/>
      <c r="S35" s="142"/>
    </row>
    <row r="36" spans="1:19" ht="15.75">
      <c r="A36" s="156" t="s">
        <v>377</v>
      </c>
      <c r="B36" s="153" t="s">
        <v>378</v>
      </c>
      <c r="C36" s="142"/>
      <c r="D36" s="142"/>
      <c r="E36" s="142"/>
      <c r="F36" s="142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42"/>
      <c r="S36" s="142"/>
    </row>
    <row r="37" spans="1:19" ht="15.75">
      <c r="A37" s="121" t="s">
        <v>379</v>
      </c>
      <c r="B37" s="153" t="s">
        <v>380</v>
      </c>
      <c r="C37" s="142">
        <f>SUM(D37:S37)</f>
        <v>160000</v>
      </c>
      <c r="D37" s="142">
        <v>100000</v>
      </c>
      <c r="E37" s="142"/>
      <c r="F37" s="142"/>
      <c r="G37" s="193"/>
      <c r="H37" s="193"/>
      <c r="I37" s="193"/>
      <c r="J37" s="193"/>
      <c r="K37" s="193">
        <v>60000</v>
      </c>
      <c r="L37" s="193"/>
      <c r="M37" s="193"/>
      <c r="N37" s="193"/>
      <c r="O37" s="193"/>
      <c r="P37" s="193"/>
      <c r="Q37" s="193"/>
      <c r="R37" s="142"/>
      <c r="S37" s="142"/>
    </row>
    <row r="38" spans="1:19" ht="15.75">
      <c r="A38" s="122" t="s">
        <v>381</v>
      </c>
      <c r="B38" s="153" t="s">
        <v>382</v>
      </c>
      <c r="C38" s="142">
        <f>SUM(D38:S38)</f>
        <v>2150000</v>
      </c>
      <c r="D38" s="142">
        <v>800000</v>
      </c>
      <c r="E38" s="142"/>
      <c r="F38" s="142">
        <v>130000</v>
      </c>
      <c r="G38" s="193">
        <v>20000</v>
      </c>
      <c r="H38" s="193">
        <v>100000</v>
      </c>
      <c r="I38" s="193">
        <v>100000</v>
      </c>
      <c r="J38" s="193"/>
      <c r="K38" s="193">
        <v>400000</v>
      </c>
      <c r="L38" s="193"/>
      <c r="M38" s="193"/>
      <c r="N38" s="193"/>
      <c r="O38" s="193">
        <v>600000</v>
      </c>
      <c r="P38" s="193"/>
      <c r="Q38" s="193"/>
      <c r="R38" s="142"/>
      <c r="S38" s="142"/>
    </row>
    <row r="39" spans="1:19" ht="15.75">
      <c r="A39" s="14" t="s">
        <v>383</v>
      </c>
      <c r="B39" s="155" t="s">
        <v>384</v>
      </c>
      <c r="C39" s="146">
        <f>SUM(D39:S39)</f>
        <v>5507000</v>
      </c>
      <c r="D39" s="146">
        <f aca="true" t="shared" si="0" ref="D39:L39">SUM(D32:D38)</f>
        <v>1657000</v>
      </c>
      <c r="E39" s="146">
        <f t="shared" si="0"/>
        <v>30000</v>
      </c>
      <c r="F39" s="146">
        <f t="shared" si="0"/>
        <v>185000</v>
      </c>
      <c r="G39" s="194">
        <f t="shared" si="0"/>
        <v>520000</v>
      </c>
      <c r="H39" s="194">
        <f t="shared" si="0"/>
        <v>630000</v>
      </c>
      <c r="I39" s="194">
        <f t="shared" si="0"/>
        <v>100000</v>
      </c>
      <c r="J39" s="194">
        <f t="shared" si="0"/>
        <v>900000</v>
      </c>
      <c r="K39" s="194">
        <f t="shared" si="0"/>
        <v>560000</v>
      </c>
      <c r="L39" s="194">
        <f t="shared" si="0"/>
        <v>300000</v>
      </c>
      <c r="M39" s="194"/>
      <c r="N39" s="194">
        <f>SUM(N32:N38)</f>
        <v>25000</v>
      </c>
      <c r="O39" s="194">
        <f>SUM(O32:O38)</f>
        <v>600000</v>
      </c>
      <c r="P39" s="194"/>
      <c r="Q39" s="194"/>
      <c r="R39" s="146"/>
      <c r="S39" s="146"/>
    </row>
    <row r="40" spans="1:19" ht="15.75">
      <c r="A40" s="122" t="s">
        <v>385</v>
      </c>
      <c r="B40" s="153" t="s">
        <v>386</v>
      </c>
      <c r="C40" s="142"/>
      <c r="D40" s="142"/>
      <c r="E40" s="142"/>
      <c r="F40" s="142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42"/>
      <c r="S40" s="142"/>
    </row>
    <row r="41" spans="1:19" ht="15.75">
      <c r="A41" s="122" t="s">
        <v>387</v>
      </c>
      <c r="B41" s="153" t="s">
        <v>388</v>
      </c>
      <c r="C41" s="142"/>
      <c r="D41" s="142"/>
      <c r="E41" s="142"/>
      <c r="F41" s="142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42"/>
      <c r="S41" s="142"/>
    </row>
    <row r="42" spans="1:19" ht="15.75">
      <c r="A42" s="14" t="s">
        <v>389</v>
      </c>
      <c r="B42" s="155" t="s">
        <v>390</v>
      </c>
      <c r="C42" s="146">
        <f>SUM(C40:C41)</f>
        <v>0</v>
      </c>
      <c r="D42" s="146"/>
      <c r="E42" s="146"/>
      <c r="F42" s="146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46"/>
      <c r="S42" s="146"/>
    </row>
    <row r="43" spans="1:19" ht="15.75">
      <c r="A43" s="122" t="s">
        <v>391</v>
      </c>
      <c r="B43" s="153" t="s">
        <v>392</v>
      </c>
      <c r="C43" s="142">
        <f>SUM(D43:S43)</f>
        <v>2004600</v>
      </c>
      <c r="D43" s="142">
        <v>500000</v>
      </c>
      <c r="E43" s="142">
        <v>21600</v>
      </c>
      <c r="F43" s="142">
        <v>50000</v>
      </c>
      <c r="G43" s="193">
        <v>560000</v>
      </c>
      <c r="H43" s="193">
        <v>170000</v>
      </c>
      <c r="I43" s="193"/>
      <c r="J43" s="193">
        <v>243000</v>
      </c>
      <c r="K43" s="193">
        <v>169000</v>
      </c>
      <c r="L43" s="193">
        <v>95000</v>
      </c>
      <c r="M43" s="193"/>
      <c r="N43" s="193">
        <v>7000</v>
      </c>
      <c r="O43" s="193">
        <v>189000</v>
      </c>
      <c r="P43" s="193"/>
      <c r="Q43" s="193"/>
      <c r="R43" s="142"/>
      <c r="S43" s="142"/>
    </row>
    <row r="44" spans="1:19" ht="15.75">
      <c r="A44" s="122" t="s">
        <v>393</v>
      </c>
      <c r="B44" s="153" t="s">
        <v>394</v>
      </c>
      <c r="C44" s="142"/>
      <c r="D44" s="142"/>
      <c r="E44" s="142"/>
      <c r="F44" s="142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42"/>
      <c r="S44" s="142"/>
    </row>
    <row r="45" spans="1:19" ht="15.75">
      <c r="A45" s="122" t="s">
        <v>395</v>
      </c>
      <c r="B45" s="153" t="s">
        <v>396</v>
      </c>
      <c r="C45" s="142"/>
      <c r="D45" s="142"/>
      <c r="E45" s="142"/>
      <c r="F45" s="142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42"/>
      <c r="S45" s="142"/>
    </row>
    <row r="46" spans="1:19" ht="15.75">
      <c r="A46" s="122" t="s">
        <v>397</v>
      </c>
      <c r="B46" s="153" t="s">
        <v>398</v>
      </c>
      <c r="C46" s="142"/>
      <c r="D46" s="142"/>
      <c r="E46" s="142"/>
      <c r="F46" s="142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42"/>
      <c r="S46" s="142"/>
    </row>
    <row r="47" spans="1:19" ht="15.75">
      <c r="A47" s="122" t="s">
        <v>399</v>
      </c>
      <c r="B47" s="153" t="s">
        <v>400</v>
      </c>
      <c r="C47" s="142">
        <f>SUM(D47:S47)</f>
        <v>195000</v>
      </c>
      <c r="D47" s="142">
        <v>130000</v>
      </c>
      <c r="E47" s="142"/>
      <c r="F47" s="142"/>
      <c r="G47" s="193">
        <v>65000</v>
      </c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42"/>
      <c r="S47" s="142"/>
    </row>
    <row r="48" spans="1:19" ht="15.75">
      <c r="A48" s="14" t="s">
        <v>401</v>
      </c>
      <c r="B48" s="155" t="s">
        <v>402</v>
      </c>
      <c r="C48" s="146">
        <f aca="true" t="shared" si="1" ref="C48:L48">SUM(C43:C47)</f>
        <v>2199600</v>
      </c>
      <c r="D48" s="146">
        <f t="shared" si="1"/>
        <v>630000</v>
      </c>
      <c r="E48" s="146">
        <f t="shared" si="1"/>
        <v>21600</v>
      </c>
      <c r="F48" s="146">
        <f t="shared" si="1"/>
        <v>50000</v>
      </c>
      <c r="G48" s="194">
        <f t="shared" si="1"/>
        <v>625000</v>
      </c>
      <c r="H48" s="194">
        <f t="shared" si="1"/>
        <v>170000</v>
      </c>
      <c r="I48" s="194">
        <f t="shared" si="1"/>
        <v>0</v>
      </c>
      <c r="J48" s="194">
        <f t="shared" si="1"/>
        <v>243000</v>
      </c>
      <c r="K48" s="194">
        <f t="shared" si="1"/>
        <v>169000</v>
      </c>
      <c r="L48" s="194">
        <f t="shared" si="1"/>
        <v>95000</v>
      </c>
      <c r="M48" s="194"/>
      <c r="N48" s="194">
        <f>SUM(N43:N47)</f>
        <v>7000</v>
      </c>
      <c r="O48" s="194">
        <f>SUM(O43:O47)</f>
        <v>189000</v>
      </c>
      <c r="P48" s="194"/>
      <c r="Q48" s="194"/>
      <c r="R48" s="146"/>
      <c r="S48" s="146"/>
    </row>
    <row r="49" spans="1:19" ht="15.75">
      <c r="A49" s="14" t="s">
        <v>403</v>
      </c>
      <c r="B49" s="155" t="s">
        <v>404</v>
      </c>
      <c r="C49" s="146">
        <f>SUM(C48,C42,C39,C31,C28)</f>
        <v>9806600</v>
      </c>
      <c r="D49" s="146">
        <f aca="true" t="shared" si="2" ref="D49:L49">D28+D31+D39+D48</f>
        <v>2512000</v>
      </c>
      <c r="E49" s="146">
        <f t="shared" si="2"/>
        <v>101600</v>
      </c>
      <c r="F49" s="146">
        <f t="shared" si="2"/>
        <v>235000</v>
      </c>
      <c r="G49" s="194">
        <f t="shared" si="2"/>
        <v>2695000</v>
      </c>
      <c r="H49" s="194">
        <f t="shared" si="2"/>
        <v>800000</v>
      </c>
      <c r="I49" s="194">
        <f t="shared" si="2"/>
        <v>100000</v>
      </c>
      <c r="J49" s="194">
        <f t="shared" si="2"/>
        <v>1143000</v>
      </c>
      <c r="K49" s="194">
        <f t="shared" si="2"/>
        <v>854000</v>
      </c>
      <c r="L49" s="194">
        <f t="shared" si="2"/>
        <v>445000</v>
      </c>
      <c r="M49" s="194"/>
      <c r="N49" s="194">
        <f>N28+N31+N39+N48</f>
        <v>32000</v>
      </c>
      <c r="O49" s="194">
        <f>O28+O31+O39+O48+O24+O23</f>
        <v>2067520</v>
      </c>
      <c r="P49" s="194"/>
      <c r="Q49" s="194"/>
      <c r="R49" s="146"/>
      <c r="S49" s="146"/>
    </row>
    <row r="50" spans="1:19" ht="15.75">
      <c r="A50" s="123" t="s">
        <v>405</v>
      </c>
      <c r="B50" s="153" t="s">
        <v>406</v>
      </c>
      <c r="C50" s="142"/>
      <c r="D50" s="142"/>
      <c r="E50" s="142"/>
      <c r="F50" s="142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42"/>
      <c r="S50" s="142"/>
    </row>
    <row r="51" spans="1:19" ht="15.75">
      <c r="A51" s="123" t="s">
        <v>407</v>
      </c>
      <c r="B51" s="153" t="s">
        <v>408</v>
      </c>
      <c r="C51" s="142"/>
      <c r="D51" s="142"/>
      <c r="E51" s="142"/>
      <c r="F51" s="142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42"/>
      <c r="S51" s="142"/>
    </row>
    <row r="52" spans="1:19" ht="15.75">
      <c r="A52" s="157" t="s">
        <v>409</v>
      </c>
      <c r="B52" s="153" t="s">
        <v>410</v>
      </c>
      <c r="C52" s="142"/>
      <c r="D52" s="142"/>
      <c r="E52" s="142"/>
      <c r="F52" s="142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42"/>
      <c r="S52" s="142"/>
    </row>
    <row r="53" spans="1:19" ht="15.75">
      <c r="A53" s="157" t="s">
        <v>411</v>
      </c>
      <c r="B53" s="153" t="s">
        <v>72</v>
      </c>
      <c r="C53" s="142"/>
      <c r="D53" s="142"/>
      <c r="E53" s="142"/>
      <c r="F53" s="142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42"/>
      <c r="S53" s="142"/>
    </row>
    <row r="54" spans="1:19" ht="15.75">
      <c r="A54" s="157" t="s">
        <v>412</v>
      </c>
      <c r="B54" s="153" t="s">
        <v>413</v>
      </c>
      <c r="C54" s="142"/>
      <c r="D54" s="142"/>
      <c r="E54" s="142"/>
      <c r="F54" s="142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42"/>
      <c r="S54" s="142"/>
    </row>
    <row r="55" spans="1:19" ht="15.75">
      <c r="A55" s="123" t="s">
        <v>414</v>
      </c>
      <c r="B55" s="153" t="s">
        <v>415</v>
      </c>
      <c r="C55" s="142"/>
      <c r="D55" s="142"/>
      <c r="E55" s="142"/>
      <c r="F55" s="142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42"/>
      <c r="S55" s="142"/>
    </row>
    <row r="56" spans="1:19" ht="15.75">
      <c r="A56" s="123" t="s">
        <v>416</v>
      </c>
      <c r="B56" s="153" t="s">
        <v>417</v>
      </c>
      <c r="C56" s="142"/>
      <c r="D56" s="142"/>
      <c r="E56" s="142"/>
      <c r="F56" s="142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42"/>
      <c r="S56" s="142"/>
    </row>
    <row r="57" spans="1:19" ht="15.75">
      <c r="A57" s="123" t="s">
        <v>418</v>
      </c>
      <c r="B57" s="153" t="s">
        <v>73</v>
      </c>
      <c r="C57" s="142">
        <f>SUM(D57:S57)</f>
        <v>1370000</v>
      </c>
      <c r="D57" s="142"/>
      <c r="E57" s="142"/>
      <c r="F57" s="142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>
        <v>50000</v>
      </c>
      <c r="R57" s="142">
        <v>60000</v>
      </c>
      <c r="S57" s="142">
        <v>1260000</v>
      </c>
    </row>
    <row r="58" spans="1:19" ht="15.75">
      <c r="A58" s="18" t="s">
        <v>186</v>
      </c>
      <c r="B58" s="155" t="s">
        <v>74</v>
      </c>
      <c r="C58" s="146">
        <f>SUM(C50:C57)</f>
        <v>1370000</v>
      </c>
      <c r="D58" s="146"/>
      <c r="E58" s="146"/>
      <c r="F58" s="146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>
        <f>SUM(Q50:Q57)</f>
        <v>50000</v>
      </c>
      <c r="R58" s="194">
        <f>SUM(R50:R57)</f>
        <v>60000</v>
      </c>
      <c r="S58" s="194">
        <f>SUM(S50:S57)</f>
        <v>1260000</v>
      </c>
    </row>
    <row r="59" spans="1:19" ht="15.75">
      <c r="A59" s="158" t="s">
        <v>419</v>
      </c>
      <c r="B59" s="153" t="s">
        <v>420</v>
      </c>
      <c r="C59" s="142"/>
      <c r="D59" s="142"/>
      <c r="E59" s="142"/>
      <c r="F59" s="142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42"/>
      <c r="S59" s="142"/>
    </row>
    <row r="60" spans="1:19" ht="15.75">
      <c r="A60" s="158" t="s">
        <v>421</v>
      </c>
      <c r="B60" s="153" t="s">
        <v>422</v>
      </c>
      <c r="C60" s="142"/>
      <c r="D60" s="142"/>
      <c r="E60" s="142"/>
      <c r="F60" s="142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42"/>
      <c r="S60" s="142"/>
    </row>
    <row r="61" spans="1:19" ht="30">
      <c r="A61" s="158" t="s">
        <v>423</v>
      </c>
      <c r="B61" s="153" t="s">
        <v>424</v>
      </c>
      <c r="C61" s="142"/>
      <c r="D61" s="142"/>
      <c r="E61" s="142"/>
      <c r="F61" s="142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42"/>
      <c r="S61" s="142"/>
    </row>
    <row r="62" spans="1:19" ht="30">
      <c r="A62" s="158" t="s">
        <v>425</v>
      </c>
      <c r="B62" s="153" t="s">
        <v>426</v>
      </c>
      <c r="C62" s="142"/>
      <c r="D62" s="142"/>
      <c r="E62" s="142"/>
      <c r="F62" s="142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42"/>
      <c r="S62" s="142"/>
    </row>
    <row r="63" spans="1:19" ht="30">
      <c r="A63" s="158" t="s">
        <v>427</v>
      </c>
      <c r="B63" s="153" t="s">
        <v>428</v>
      </c>
      <c r="C63" s="142"/>
      <c r="D63" s="142"/>
      <c r="E63" s="142"/>
      <c r="F63" s="142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42"/>
      <c r="S63" s="142"/>
    </row>
    <row r="64" spans="1:19" ht="15.75">
      <c r="A64" s="158" t="s">
        <v>187</v>
      </c>
      <c r="B64" s="153" t="s">
        <v>75</v>
      </c>
      <c r="C64" s="142">
        <f>SUM(D64:S64)</f>
        <v>104400</v>
      </c>
      <c r="D64" s="142"/>
      <c r="E64" s="142"/>
      <c r="F64" s="142"/>
      <c r="G64" s="193"/>
      <c r="H64" s="193"/>
      <c r="I64" s="193"/>
      <c r="J64" s="193"/>
      <c r="K64" s="193"/>
      <c r="L64" s="193"/>
      <c r="M64" s="193">
        <v>104400</v>
      </c>
      <c r="N64" s="193"/>
      <c r="O64" s="193"/>
      <c r="P64" s="193"/>
      <c r="Q64" s="193"/>
      <c r="R64" s="142"/>
      <c r="S64" s="142"/>
    </row>
    <row r="65" spans="1:19" ht="30">
      <c r="A65" s="158" t="s">
        <v>429</v>
      </c>
      <c r="B65" s="153" t="s">
        <v>430</v>
      </c>
      <c r="C65" s="142"/>
      <c r="D65" s="142"/>
      <c r="E65" s="142"/>
      <c r="F65" s="142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42"/>
      <c r="S65" s="142"/>
    </row>
    <row r="66" spans="1:19" ht="15.75">
      <c r="A66" s="158" t="s">
        <v>534</v>
      </c>
      <c r="B66" s="153" t="s">
        <v>431</v>
      </c>
      <c r="C66" s="142"/>
      <c r="D66" s="142"/>
      <c r="E66" s="142"/>
      <c r="F66" s="142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42"/>
      <c r="S66" s="142"/>
    </row>
    <row r="67" spans="1:19" ht="15.75">
      <c r="A67" s="158" t="s">
        <v>432</v>
      </c>
      <c r="B67" s="153" t="s">
        <v>433</v>
      </c>
      <c r="C67" s="142"/>
      <c r="D67" s="142"/>
      <c r="E67" s="142"/>
      <c r="F67" s="142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42"/>
      <c r="S67" s="142"/>
    </row>
    <row r="68" spans="1:19" ht="15.75">
      <c r="A68" s="159" t="s">
        <v>434</v>
      </c>
      <c r="B68" s="201" t="s">
        <v>435</v>
      </c>
      <c r="C68" s="142"/>
      <c r="D68" s="142"/>
      <c r="E68" s="142"/>
      <c r="F68" s="142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42"/>
      <c r="S68" s="142"/>
    </row>
    <row r="69" spans="1:19" ht="15.75">
      <c r="A69" s="158" t="s">
        <v>436</v>
      </c>
      <c r="B69" s="201" t="s">
        <v>438</v>
      </c>
      <c r="C69" s="142">
        <f>SUM(D69:S69)</f>
        <v>255720</v>
      </c>
      <c r="D69" s="142"/>
      <c r="E69" s="142"/>
      <c r="F69" s="142"/>
      <c r="G69" s="193"/>
      <c r="H69" s="193"/>
      <c r="I69" s="193"/>
      <c r="J69" s="193"/>
      <c r="K69" s="193"/>
      <c r="L69" s="193"/>
      <c r="M69" s="193"/>
      <c r="N69" s="193"/>
      <c r="O69" s="193"/>
      <c r="P69" s="193">
        <v>255720</v>
      </c>
      <c r="Q69" s="193"/>
      <c r="R69" s="142"/>
      <c r="S69" s="142"/>
    </row>
    <row r="70" spans="1:19" ht="15.75">
      <c r="A70" s="159" t="s">
        <v>437</v>
      </c>
      <c r="B70" s="201" t="s">
        <v>558</v>
      </c>
      <c r="C70" s="142">
        <f>SUM(D70:S70)</f>
        <v>4246271</v>
      </c>
      <c r="D70" s="223">
        <v>4246271</v>
      </c>
      <c r="E70" s="142"/>
      <c r="F70" s="142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42"/>
      <c r="S70" s="142"/>
    </row>
    <row r="71" spans="1:19" ht="15.75">
      <c r="A71" s="159" t="s">
        <v>439</v>
      </c>
      <c r="B71" s="201" t="s">
        <v>558</v>
      </c>
      <c r="C71" s="142"/>
      <c r="D71" s="142"/>
      <c r="E71" s="142"/>
      <c r="F71" s="142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42"/>
      <c r="S71" s="142"/>
    </row>
    <row r="72" spans="1:19" ht="15.75">
      <c r="A72" s="18" t="s">
        <v>440</v>
      </c>
      <c r="B72" s="155" t="s">
        <v>441</v>
      </c>
      <c r="C72" s="146">
        <f>SUM(C59:C71)</f>
        <v>4606391</v>
      </c>
      <c r="D72" s="142">
        <f>SUM(D59:D71)</f>
        <v>4246271</v>
      </c>
      <c r="E72" s="142"/>
      <c r="F72" s="142"/>
      <c r="G72" s="193"/>
      <c r="H72" s="193"/>
      <c r="I72" s="193"/>
      <c r="J72" s="193"/>
      <c r="K72" s="193"/>
      <c r="L72" s="193"/>
      <c r="M72" s="194">
        <f>SUM(M59:M71)</f>
        <v>104400</v>
      </c>
      <c r="N72" s="193"/>
      <c r="O72" s="193"/>
      <c r="P72" s="194">
        <f>SUM(P59:P71)</f>
        <v>255720</v>
      </c>
      <c r="Q72" s="193"/>
      <c r="R72" s="142"/>
      <c r="S72" s="142"/>
    </row>
    <row r="73" spans="1:19" ht="15.75">
      <c r="A73" s="124" t="s">
        <v>28</v>
      </c>
      <c r="B73" s="155"/>
      <c r="C73" s="146"/>
      <c r="D73" s="142"/>
      <c r="E73" s="142"/>
      <c r="F73" s="142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42"/>
      <c r="S73" s="142"/>
    </row>
    <row r="74" spans="1:19" ht="15.75">
      <c r="A74" s="160" t="s">
        <v>442</v>
      </c>
      <c r="B74" s="153" t="s">
        <v>443</v>
      </c>
      <c r="C74" s="142">
        <v>0</v>
      </c>
      <c r="D74" s="142"/>
      <c r="E74" s="142"/>
      <c r="F74" s="142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42"/>
      <c r="S74" s="142"/>
    </row>
    <row r="75" spans="1:19" ht="15.75">
      <c r="A75" s="160" t="s">
        <v>444</v>
      </c>
      <c r="B75" s="153" t="s">
        <v>445</v>
      </c>
      <c r="C75" s="142">
        <f>SUM(D75:S75)</f>
        <v>5043620</v>
      </c>
      <c r="D75" s="142"/>
      <c r="E75" s="142"/>
      <c r="F75" s="142">
        <v>2073620</v>
      </c>
      <c r="G75" s="193"/>
      <c r="H75" s="193">
        <v>1970000</v>
      </c>
      <c r="I75" s="193">
        <v>1000000</v>
      </c>
      <c r="J75" s="193"/>
      <c r="K75" s="193"/>
      <c r="L75" s="193"/>
      <c r="M75" s="193"/>
      <c r="N75" s="193"/>
      <c r="O75" s="193"/>
      <c r="P75" s="193"/>
      <c r="Q75" s="193"/>
      <c r="R75" s="142"/>
      <c r="S75" s="142"/>
    </row>
    <row r="76" spans="1:19" ht="15.75">
      <c r="A76" s="160" t="s">
        <v>446</v>
      </c>
      <c r="B76" s="153" t="s">
        <v>447</v>
      </c>
      <c r="C76" s="142">
        <f>SUM(D76:S76)</f>
        <v>0</v>
      </c>
      <c r="D76" s="142"/>
      <c r="E76" s="142"/>
      <c r="F76" s="142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42"/>
      <c r="S76" s="142"/>
    </row>
    <row r="77" spans="1:19" ht="15.75">
      <c r="A77" s="160" t="s">
        <v>448</v>
      </c>
      <c r="B77" s="153" t="s">
        <v>449</v>
      </c>
      <c r="C77" s="142"/>
      <c r="D77" s="142"/>
      <c r="E77" s="142"/>
      <c r="F77" s="142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42"/>
      <c r="S77" s="142"/>
    </row>
    <row r="78" spans="1:19" ht="15.75">
      <c r="A78" s="121" t="s">
        <v>450</v>
      </c>
      <c r="B78" s="153" t="s">
        <v>451</v>
      </c>
      <c r="C78" s="142">
        <v>0</v>
      </c>
      <c r="D78" s="142"/>
      <c r="E78" s="142"/>
      <c r="F78" s="142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42"/>
      <c r="S78" s="142"/>
    </row>
    <row r="79" spans="1:19" ht="15.75">
      <c r="A79" s="121" t="s">
        <v>452</v>
      </c>
      <c r="B79" s="153" t="s">
        <v>453</v>
      </c>
      <c r="C79" s="142">
        <v>0</v>
      </c>
      <c r="D79" s="142"/>
      <c r="E79" s="142"/>
      <c r="F79" s="142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42"/>
      <c r="S79" s="142"/>
    </row>
    <row r="80" spans="1:19" ht="15.75">
      <c r="A80" s="121" t="s">
        <v>454</v>
      </c>
      <c r="B80" s="153" t="s">
        <v>455</v>
      </c>
      <c r="C80" s="142">
        <f>SUM(D80:S80)</f>
        <v>1362380</v>
      </c>
      <c r="D80" s="142"/>
      <c r="E80" s="142"/>
      <c r="F80" s="142">
        <v>560380</v>
      </c>
      <c r="G80" s="193"/>
      <c r="H80" s="193">
        <v>532000</v>
      </c>
      <c r="I80" s="193">
        <v>270000</v>
      </c>
      <c r="J80" s="193"/>
      <c r="K80" s="193"/>
      <c r="L80" s="193"/>
      <c r="M80" s="193"/>
      <c r="N80" s="193"/>
      <c r="O80" s="193"/>
      <c r="P80" s="193"/>
      <c r="Q80" s="193"/>
      <c r="R80" s="142"/>
      <c r="S80" s="142"/>
    </row>
    <row r="81" spans="1:19" ht="15.75">
      <c r="A81" s="19" t="s">
        <v>456</v>
      </c>
      <c r="B81" s="155" t="s">
        <v>457</v>
      </c>
      <c r="C81" s="146">
        <f>SUM(C74:C80)</f>
        <v>6406000</v>
      </c>
      <c r="D81" s="142"/>
      <c r="E81" s="142"/>
      <c r="F81" s="146">
        <f>SUM(F74:F80)</f>
        <v>2634000</v>
      </c>
      <c r="G81" s="146"/>
      <c r="H81" s="194">
        <f>SUM(H74:H80)</f>
        <v>2502000</v>
      </c>
      <c r="I81" s="194">
        <f>SUM(I74:I80)</f>
        <v>1270000</v>
      </c>
      <c r="J81" s="193"/>
      <c r="K81" s="193"/>
      <c r="L81" s="193"/>
      <c r="M81" s="194">
        <f>SUM(M74:M80)</f>
        <v>0</v>
      </c>
      <c r="N81" s="193"/>
      <c r="O81" s="193"/>
      <c r="P81" s="194">
        <f>SUM(P74:P80)</f>
        <v>0</v>
      </c>
      <c r="Q81" s="193"/>
      <c r="R81" s="142"/>
      <c r="S81" s="142"/>
    </row>
    <row r="82" spans="1:19" ht="15.75">
      <c r="A82" s="123" t="s">
        <v>458</v>
      </c>
      <c r="B82" s="153" t="s">
        <v>459</v>
      </c>
      <c r="C82" s="142">
        <f>SUM(D82:S82)</f>
        <v>3331061</v>
      </c>
      <c r="D82" s="142"/>
      <c r="E82" s="142"/>
      <c r="F82" s="142">
        <v>3331061</v>
      </c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42"/>
      <c r="S82" s="142"/>
    </row>
    <row r="83" spans="1:19" ht="15.75">
      <c r="A83" s="123" t="s">
        <v>460</v>
      </c>
      <c r="B83" s="153" t="s">
        <v>461</v>
      </c>
      <c r="C83" s="142">
        <v>0</v>
      </c>
      <c r="D83" s="142"/>
      <c r="E83" s="142"/>
      <c r="F83" s="142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42"/>
      <c r="S83" s="142"/>
    </row>
    <row r="84" spans="1:19" ht="15.75">
      <c r="A84" s="123" t="s">
        <v>462</v>
      </c>
      <c r="B84" s="153" t="s">
        <v>463</v>
      </c>
      <c r="C84" s="142">
        <f>SUM(D84:S84)</f>
        <v>300000</v>
      </c>
      <c r="D84" s="142"/>
      <c r="E84" s="142"/>
      <c r="F84" s="142"/>
      <c r="G84" s="193"/>
      <c r="H84" s="193"/>
      <c r="I84" s="193">
        <v>300000</v>
      </c>
      <c r="J84" s="193"/>
      <c r="K84" s="193"/>
      <c r="L84" s="193"/>
      <c r="M84" s="193"/>
      <c r="N84" s="193"/>
      <c r="O84" s="193"/>
      <c r="P84" s="193"/>
      <c r="Q84" s="193"/>
      <c r="R84" s="142"/>
      <c r="S84" s="142"/>
    </row>
    <row r="85" spans="1:19" ht="15.75">
      <c r="A85" s="123" t="s">
        <v>464</v>
      </c>
      <c r="B85" s="153" t="s">
        <v>465</v>
      </c>
      <c r="C85" s="142">
        <f>SUM(D85:S85)</f>
        <v>980380</v>
      </c>
      <c r="D85" s="142"/>
      <c r="E85" s="142"/>
      <c r="F85" s="142">
        <v>899380</v>
      </c>
      <c r="G85" s="193"/>
      <c r="H85" s="193"/>
      <c r="I85" s="193">
        <v>81000</v>
      </c>
      <c r="J85" s="193"/>
      <c r="K85" s="193"/>
      <c r="L85" s="193"/>
      <c r="M85" s="193"/>
      <c r="N85" s="193"/>
      <c r="O85" s="193"/>
      <c r="P85" s="193"/>
      <c r="Q85" s="193"/>
      <c r="R85" s="142"/>
      <c r="S85" s="142"/>
    </row>
    <row r="86" spans="1:19" ht="15.75">
      <c r="A86" s="18" t="s">
        <v>466</v>
      </c>
      <c r="B86" s="155" t="s">
        <v>467</v>
      </c>
      <c r="C86" s="146">
        <f>SUM(C82:C85)</f>
        <v>4611441</v>
      </c>
      <c r="D86" s="142"/>
      <c r="E86" s="142"/>
      <c r="F86" s="146">
        <f>SUM(F82:F85)</f>
        <v>4230441</v>
      </c>
      <c r="G86" s="193"/>
      <c r="H86" s="193"/>
      <c r="I86" s="194">
        <f>SUM(I82:I85)</f>
        <v>381000</v>
      </c>
      <c r="J86" s="193"/>
      <c r="K86" s="193"/>
      <c r="L86" s="193"/>
      <c r="M86" s="193"/>
      <c r="N86" s="193"/>
      <c r="O86" s="193"/>
      <c r="P86" s="193"/>
      <c r="Q86" s="193"/>
      <c r="R86" s="142"/>
      <c r="S86" s="142"/>
    </row>
    <row r="87" spans="1:19" ht="30">
      <c r="A87" s="123" t="s">
        <v>468</v>
      </c>
      <c r="B87" s="153" t="s">
        <v>469</v>
      </c>
      <c r="C87" s="142"/>
      <c r="D87" s="142"/>
      <c r="E87" s="142"/>
      <c r="F87" s="142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42"/>
      <c r="S87" s="142"/>
    </row>
    <row r="88" spans="1:19" ht="30">
      <c r="A88" s="123" t="s">
        <v>470</v>
      </c>
      <c r="B88" s="153" t="s">
        <v>471</v>
      </c>
      <c r="C88" s="142"/>
      <c r="D88" s="142"/>
      <c r="E88" s="142"/>
      <c r="F88" s="142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42"/>
      <c r="S88" s="142"/>
    </row>
    <row r="89" spans="1:19" ht="30">
      <c r="A89" s="123" t="s">
        <v>472</v>
      </c>
      <c r="B89" s="153" t="s">
        <v>473</v>
      </c>
      <c r="C89" s="142"/>
      <c r="D89" s="142"/>
      <c r="E89" s="142"/>
      <c r="F89" s="142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42"/>
      <c r="S89" s="142"/>
    </row>
    <row r="90" spans="1:19" ht="15.75">
      <c r="A90" s="123" t="s">
        <v>474</v>
      </c>
      <c r="B90" s="153" t="s">
        <v>475</v>
      </c>
      <c r="C90" s="142"/>
      <c r="D90" s="142"/>
      <c r="E90" s="142"/>
      <c r="F90" s="142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42"/>
      <c r="S90" s="142"/>
    </row>
    <row r="91" spans="1:19" ht="30">
      <c r="A91" s="123" t="s">
        <v>476</v>
      </c>
      <c r="B91" s="153" t="s">
        <v>477</v>
      </c>
      <c r="C91" s="142"/>
      <c r="D91" s="142"/>
      <c r="E91" s="142"/>
      <c r="F91" s="142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42"/>
      <c r="S91" s="142"/>
    </row>
    <row r="92" spans="1:19" ht="30">
      <c r="A92" s="123" t="s">
        <v>478</v>
      </c>
      <c r="B92" s="153" t="s">
        <v>479</v>
      </c>
      <c r="C92" s="142"/>
      <c r="D92" s="142"/>
      <c r="E92" s="142"/>
      <c r="F92" s="142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42"/>
      <c r="S92" s="142"/>
    </row>
    <row r="93" spans="1:19" ht="15.75">
      <c r="A93" s="123" t="s">
        <v>480</v>
      </c>
      <c r="B93" s="153" t="s">
        <v>481</v>
      </c>
      <c r="C93" s="142"/>
      <c r="D93" s="142"/>
      <c r="E93" s="142"/>
      <c r="F93" s="142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42"/>
      <c r="S93" s="142"/>
    </row>
    <row r="94" spans="1:19" ht="15.75">
      <c r="A94" s="123" t="s">
        <v>482</v>
      </c>
      <c r="B94" s="153" t="s">
        <v>483</v>
      </c>
      <c r="C94" s="142"/>
      <c r="D94" s="142"/>
      <c r="E94" s="142"/>
      <c r="F94" s="142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42"/>
      <c r="S94" s="142"/>
    </row>
    <row r="95" spans="1:19" ht="15.75">
      <c r="A95" s="18" t="s">
        <v>484</v>
      </c>
      <c r="B95" s="155" t="s">
        <v>485</v>
      </c>
      <c r="C95" s="146">
        <f>SUM(C94)</f>
        <v>0</v>
      </c>
      <c r="D95" s="142"/>
      <c r="E95" s="142"/>
      <c r="F95" s="142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42"/>
      <c r="S95" s="142"/>
    </row>
    <row r="96" spans="1:19" ht="15.75">
      <c r="A96" s="124" t="s">
        <v>27</v>
      </c>
      <c r="B96" s="155"/>
      <c r="C96" s="146">
        <f>SUM(C81+C86+C95)</f>
        <v>11017441</v>
      </c>
      <c r="D96" s="142"/>
      <c r="E96" s="142"/>
      <c r="F96" s="142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42"/>
      <c r="S96" s="142"/>
    </row>
    <row r="97" spans="1:19" ht="15.75">
      <c r="A97" s="126" t="s">
        <v>486</v>
      </c>
      <c r="B97" s="161" t="s">
        <v>487</v>
      </c>
      <c r="C97" s="146">
        <f aca="true" t="shared" si="3" ref="C97:S97">SUM(C95+C86+C81+C72+C58+C49+C24+C23)</f>
        <v>34973609</v>
      </c>
      <c r="D97" s="146">
        <f t="shared" si="3"/>
        <v>9290368</v>
      </c>
      <c r="E97" s="146">
        <f t="shared" si="3"/>
        <v>1034900</v>
      </c>
      <c r="F97" s="146">
        <f t="shared" si="3"/>
        <v>7099441</v>
      </c>
      <c r="G97" s="146">
        <f t="shared" si="3"/>
        <v>2695000</v>
      </c>
      <c r="H97" s="146">
        <f t="shared" si="3"/>
        <v>3302000</v>
      </c>
      <c r="I97" s="146">
        <f t="shared" si="3"/>
        <v>1751000</v>
      </c>
      <c r="J97" s="146">
        <f t="shared" si="3"/>
        <v>1143000</v>
      </c>
      <c r="K97" s="146">
        <f t="shared" si="3"/>
        <v>4213992</v>
      </c>
      <c r="L97" s="146">
        <f t="shared" si="3"/>
        <v>445000</v>
      </c>
      <c r="M97" s="146">
        <f t="shared" si="3"/>
        <v>104400</v>
      </c>
      <c r="N97" s="194">
        <f t="shared" si="3"/>
        <v>201268</v>
      </c>
      <c r="O97" s="194">
        <f t="shared" si="3"/>
        <v>3246040</v>
      </c>
      <c r="P97" s="146">
        <f t="shared" si="3"/>
        <v>255720</v>
      </c>
      <c r="Q97" s="146">
        <f t="shared" si="3"/>
        <v>50000</v>
      </c>
      <c r="R97" s="146">
        <f t="shared" si="3"/>
        <v>60000</v>
      </c>
      <c r="S97" s="146">
        <f t="shared" si="3"/>
        <v>1260000</v>
      </c>
    </row>
    <row r="98" spans="1:20" ht="15.75">
      <c r="A98" s="123" t="s">
        <v>488</v>
      </c>
      <c r="B98" s="122" t="s">
        <v>489</v>
      </c>
      <c r="C98" s="174"/>
      <c r="D98" s="162"/>
      <c r="E98" s="162"/>
      <c r="F98" s="162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62"/>
      <c r="S98" s="162"/>
      <c r="T98" s="150"/>
    </row>
    <row r="99" spans="1:20" ht="15.75">
      <c r="A99" s="123" t="s">
        <v>490</v>
      </c>
      <c r="B99" s="122" t="s">
        <v>491</v>
      </c>
      <c r="C99" s="174"/>
      <c r="D99" s="162"/>
      <c r="E99" s="162"/>
      <c r="F99" s="162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62"/>
      <c r="S99" s="162"/>
      <c r="T99" s="150"/>
    </row>
    <row r="100" spans="1:20" ht="15.75">
      <c r="A100" s="123" t="s">
        <v>492</v>
      </c>
      <c r="B100" s="122" t="s">
        <v>493</v>
      </c>
      <c r="C100" s="174"/>
      <c r="D100" s="162"/>
      <c r="E100" s="162"/>
      <c r="F100" s="162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62"/>
      <c r="S100" s="162"/>
      <c r="T100" s="150"/>
    </row>
    <row r="101" spans="1:20" ht="15.75">
      <c r="A101" s="18" t="s">
        <v>494</v>
      </c>
      <c r="B101" s="14" t="s">
        <v>495</v>
      </c>
      <c r="C101" s="175">
        <v>0</v>
      </c>
      <c r="D101" s="163"/>
      <c r="E101" s="163"/>
      <c r="F101" s="163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63"/>
      <c r="S101" s="163"/>
      <c r="T101" s="164"/>
    </row>
    <row r="102" spans="1:20" ht="15.75">
      <c r="A102" s="129" t="s">
        <v>496</v>
      </c>
      <c r="B102" s="122" t="s">
        <v>497</v>
      </c>
      <c r="C102" s="176"/>
      <c r="D102" s="165"/>
      <c r="E102" s="165"/>
      <c r="F102" s="165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65"/>
      <c r="S102" s="165"/>
      <c r="T102" s="166"/>
    </row>
    <row r="103" spans="1:20" ht="15.75">
      <c r="A103" s="129" t="s">
        <v>498</v>
      </c>
      <c r="B103" s="122" t="s">
        <v>499</v>
      </c>
      <c r="C103" s="176"/>
      <c r="D103" s="165"/>
      <c r="E103" s="165"/>
      <c r="F103" s="165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65"/>
      <c r="S103" s="165"/>
      <c r="T103" s="166"/>
    </row>
    <row r="104" spans="1:20" ht="15.75">
      <c r="A104" s="123" t="s">
        <v>500</v>
      </c>
      <c r="B104" s="122" t="s">
        <v>501</v>
      </c>
      <c r="C104" s="174"/>
      <c r="D104" s="162"/>
      <c r="E104" s="162"/>
      <c r="F104" s="162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62"/>
      <c r="S104" s="162"/>
      <c r="T104" s="150"/>
    </row>
    <row r="105" spans="1:20" ht="15.75">
      <c r="A105" s="123" t="s">
        <v>502</v>
      </c>
      <c r="B105" s="122" t="s">
        <v>503</v>
      </c>
      <c r="C105" s="174"/>
      <c r="D105" s="162"/>
      <c r="E105" s="162"/>
      <c r="F105" s="162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62"/>
      <c r="S105" s="162"/>
      <c r="T105" s="150"/>
    </row>
    <row r="106" spans="1:20" ht="15.75">
      <c r="A106" s="13" t="s">
        <v>504</v>
      </c>
      <c r="B106" s="14" t="s">
        <v>505</v>
      </c>
      <c r="C106" s="169">
        <v>0</v>
      </c>
      <c r="D106" s="167"/>
      <c r="E106" s="167"/>
      <c r="F106" s="167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67"/>
      <c r="S106" s="167"/>
      <c r="T106" s="168"/>
    </row>
    <row r="107" spans="1:20" ht="15.75">
      <c r="A107" s="129" t="s">
        <v>506</v>
      </c>
      <c r="B107" s="122" t="s">
        <v>507</v>
      </c>
      <c r="C107" s="176"/>
      <c r="D107" s="165"/>
      <c r="E107" s="165"/>
      <c r="F107" s="165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65"/>
      <c r="S107" s="165"/>
      <c r="T107" s="166"/>
    </row>
    <row r="108" spans="1:20" ht="15.75">
      <c r="A108" s="129" t="s">
        <v>508</v>
      </c>
      <c r="B108" s="122" t="s">
        <v>509</v>
      </c>
      <c r="C108" s="146">
        <f>SUM(D108:S108)</f>
        <v>502915</v>
      </c>
      <c r="D108" s="176">
        <v>502915</v>
      </c>
      <c r="E108" s="176"/>
      <c r="F108" s="165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65"/>
      <c r="S108" s="165"/>
      <c r="T108" s="166"/>
    </row>
    <row r="109" spans="1:20" ht="15.75">
      <c r="A109" s="13" t="s">
        <v>510</v>
      </c>
      <c r="B109" s="14" t="s">
        <v>511</v>
      </c>
      <c r="C109" s="169"/>
      <c r="D109" s="165"/>
      <c r="E109" s="165"/>
      <c r="F109" s="165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65"/>
      <c r="S109" s="165"/>
      <c r="T109" s="166"/>
    </row>
    <row r="110" spans="1:20" ht="15.75">
      <c r="A110" s="129" t="s">
        <v>512</v>
      </c>
      <c r="B110" s="122" t="s">
        <v>513</v>
      </c>
      <c r="C110" s="176"/>
      <c r="D110" s="165"/>
      <c r="E110" s="165"/>
      <c r="F110" s="165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65"/>
      <c r="S110" s="165"/>
      <c r="T110" s="166"/>
    </row>
    <row r="111" spans="1:20" ht="15.75">
      <c r="A111" s="129" t="s">
        <v>514</v>
      </c>
      <c r="B111" s="122" t="s">
        <v>515</v>
      </c>
      <c r="C111" s="176"/>
      <c r="D111" s="165"/>
      <c r="E111" s="165"/>
      <c r="F111" s="165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65"/>
      <c r="S111" s="165"/>
      <c r="T111" s="166"/>
    </row>
    <row r="112" spans="1:20" ht="15.75">
      <c r="A112" s="129" t="s">
        <v>516</v>
      </c>
      <c r="B112" s="122" t="s">
        <v>517</v>
      </c>
      <c r="C112" s="176"/>
      <c r="D112" s="165"/>
      <c r="E112" s="165"/>
      <c r="F112" s="165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65"/>
      <c r="S112" s="165"/>
      <c r="T112" s="166"/>
    </row>
    <row r="113" spans="1:20" ht="15.75">
      <c r="A113" s="13" t="s">
        <v>518</v>
      </c>
      <c r="B113" s="14" t="s">
        <v>519</v>
      </c>
      <c r="C113" s="169">
        <v>0</v>
      </c>
      <c r="D113" s="167"/>
      <c r="E113" s="167"/>
      <c r="F113" s="167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67"/>
      <c r="S113" s="167"/>
      <c r="T113" s="168"/>
    </row>
    <row r="114" spans="1:20" ht="15.75">
      <c r="A114" s="129" t="s">
        <v>520</v>
      </c>
      <c r="B114" s="122" t="s">
        <v>521</v>
      </c>
      <c r="C114" s="176"/>
      <c r="D114" s="165"/>
      <c r="E114" s="165"/>
      <c r="F114" s="165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65"/>
      <c r="S114" s="165"/>
      <c r="T114" s="166"/>
    </row>
    <row r="115" spans="1:20" ht="15.75">
      <c r="A115" s="123" t="s">
        <v>522</v>
      </c>
      <c r="B115" s="122" t="s">
        <v>523</v>
      </c>
      <c r="C115" s="174"/>
      <c r="D115" s="162"/>
      <c r="E115" s="162"/>
      <c r="F115" s="162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62"/>
      <c r="S115" s="162"/>
      <c r="T115" s="150"/>
    </row>
    <row r="116" spans="1:20" ht="15.75">
      <c r="A116" s="129" t="s">
        <v>524</v>
      </c>
      <c r="B116" s="122" t="s">
        <v>525</v>
      </c>
      <c r="C116" s="176"/>
      <c r="D116" s="165"/>
      <c r="E116" s="165"/>
      <c r="F116" s="165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65"/>
      <c r="S116" s="165"/>
      <c r="T116" s="166"/>
    </row>
    <row r="117" spans="1:20" ht="15.75">
      <c r="A117" s="129" t="s">
        <v>526</v>
      </c>
      <c r="B117" s="122" t="s">
        <v>527</v>
      </c>
      <c r="C117" s="176"/>
      <c r="D117" s="12"/>
      <c r="E117" s="12"/>
      <c r="F117" s="12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2"/>
      <c r="S117" s="12"/>
      <c r="T117" s="166"/>
    </row>
    <row r="118" spans="1:20" ht="15.75">
      <c r="A118" s="13" t="s">
        <v>528</v>
      </c>
      <c r="B118" s="14" t="s">
        <v>529</v>
      </c>
      <c r="C118" s="169">
        <v>0</v>
      </c>
      <c r="D118" s="167"/>
      <c r="E118" s="167"/>
      <c r="F118" s="167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67"/>
      <c r="S118" s="167"/>
      <c r="T118" s="168"/>
    </row>
    <row r="119" spans="1:20" ht="15.75">
      <c r="A119" s="123" t="s">
        <v>530</v>
      </c>
      <c r="B119" s="122" t="s">
        <v>531</v>
      </c>
      <c r="C119" s="174"/>
      <c r="D119" s="162"/>
      <c r="E119" s="162"/>
      <c r="F119" s="162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62"/>
      <c r="S119" s="162"/>
      <c r="T119" s="150"/>
    </row>
    <row r="120" spans="1:20" ht="15.75">
      <c r="A120" s="130" t="s">
        <v>532</v>
      </c>
      <c r="B120" s="131" t="s">
        <v>533</v>
      </c>
      <c r="C120" s="146">
        <f>SUM(D120:S120)</f>
        <v>502915</v>
      </c>
      <c r="D120" s="169">
        <f>(D101+D106+D107+D108+D109+D110+D111+D112+D118+D119)</f>
        <v>502915</v>
      </c>
      <c r="E120" s="167"/>
      <c r="F120" s="167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67"/>
      <c r="S120" s="167"/>
      <c r="T120" s="168"/>
    </row>
    <row r="121" spans="1:20" ht="15.75">
      <c r="A121" s="132" t="s">
        <v>221</v>
      </c>
      <c r="B121" s="133"/>
      <c r="C121" s="169">
        <f>SUM(D121:S121)</f>
        <v>35476524</v>
      </c>
      <c r="D121" s="167">
        <f>D23+D24+D49+D72+D108</f>
        <v>9793283</v>
      </c>
      <c r="E121" s="167">
        <f>E23+E24+E49+E72+E108</f>
        <v>1034900</v>
      </c>
      <c r="F121" s="167">
        <f>F23+F24+F49+F81+F86</f>
        <v>7099441</v>
      </c>
      <c r="G121" s="198">
        <f>G49</f>
        <v>2695000</v>
      </c>
      <c r="H121" s="198">
        <f>H49+H81</f>
        <v>3302000</v>
      </c>
      <c r="I121" s="198">
        <f>I86+I81+I49</f>
        <v>1751000</v>
      </c>
      <c r="J121" s="198">
        <f>J49</f>
        <v>1143000</v>
      </c>
      <c r="K121" s="198">
        <f>K23+K24+K49</f>
        <v>4213992</v>
      </c>
      <c r="L121" s="198">
        <f>L49</f>
        <v>445000</v>
      </c>
      <c r="M121" s="198">
        <f>M72</f>
        <v>104400</v>
      </c>
      <c r="N121" s="198">
        <f>N23+N24+N49</f>
        <v>201268</v>
      </c>
      <c r="O121" s="198">
        <f>O49</f>
        <v>2067520</v>
      </c>
      <c r="P121" s="198">
        <f>P72</f>
        <v>255720</v>
      </c>
      <c r="Q121" s="198">
        <f>Q58</f>
        <v>50000</v>
      </c>
      <c r="R121" s="167">
        <f>R58</f>
        <v>60000</v>
      </c>
      <c r="S121" s="167">
        <f>S58</f>
        <v>1260000</v>
      </c>
      <c r="T121" s="170"/>
    </row>
    <row r="122" spans="1:20" ht="15.75">
      <c r="A122" s="173"/>
      <c r="B122" s="172"/>
      <c r="C122" s="220">
        <f>C23+C24+C49+C58+C72+C81+C86+C95+C120</f>
        <v>35476524</v>
      </c>
      <c r="D122" s="184"/>
      <c r="E122" s="184"/>
      <c r="F122" s="184"/>
      <c r="G122" s="170"/>
      <c r="H122" s="184"/>
      <c r="I122" s="221"/>
      <c r="J122" s="221"/>
      <c r="K122" s="221"/>
      <c r="L122" s="221"/>
      <c r="M122" s="221"/>
      <c r="N122" s="221"/>
      <c r="O122" s="221"/>
      <c r="P122" s="221"/>
      <c r="Q122" s="184"/>
      <c r="R122" s="184"/>
      <c r="S122" s="184"/>
      <c r="T122" s="170"/>
    </row>
    <row r="123" spans="1:20" ht="15">
      <c r="A123" s="171"/>
      <c r="B123" s="170"/>
      <c r="C123" s="170"/>
      <c r="D123" s="170"/>
      <c r="E123" s="170"/>
      <c r="F123" s="170"/>
      <c r="G123" s="170"/>
      <c r="H123" s="170"/>
      <c r="I123" s="222"/>
      <c r="J123" s="222"/>
      <c r="K123" s="222"/>
      <c r="L123" s="222"/>
      <c r="M123" s="222"/>
      <c r="N123" s="222"/>
      <c r="O123" s="222"/>
      <c r="P123" s="222"/>
      <c r="Q123" s="170"/>
      <c r="R123" s="170"/>
      <c r="S123" s="170"/>
      <c r="T123" s="170"/>
    </row>
    <row r="124" spans="2:20" ht="15">
      <c r="B124" s="170"/>
      <c r="C124" s="170"/>
      <c r="D124" s="170"/>
      <c r="E124" s="170"/>
      <c r="F124" s="170"/>
      <c r="G124" s="170"/>
      <c r="H124" s="170"/>
      <c r="I124" s="222"/>
      <c r="J124" s="222"/>
      <c r="K124" s="222"/>
      <c r="L124" s="222"/>
      <c r="M124" s="222"/>
      <c r="N124" s="222"/>
      <c r="O124" s="222"/>
      <c r="P124" s="222"/>
      <c r="Q124" s="170"/>
      <c r="R124" s="170"/>
      <c r="S124" s="170"/>
      <c r="T124" s="170"/>
    </row>
    <row r="125" spans="2:20" ht="15">
      <c r="B125" s="170"/>
      <c r="C125" s="170"/>
      <c r="D125" s="170"/>
      <c r="E125" s="170"/>
      <c r="F125" s="170"/>
      <c r="G125" s="170"/>
      <c r="H125" s="170"/>
      <c r="I125" s="222"/>
      <c r="J125" s="222"/>
      <c r="K125" s="222"/>
      <c r="L125" s="222"/>
      <c r="M125" s="222"/>
      <c r="N125" s="222"/>
      <c r="O125" s="222"/>
      <c r="P125" s="222"/>
      <c r="Q125" s="170"/>
      <c r="R125" s="170"/>
      <c r="S125" s="170"/>
      <c r="T125" s="170"/>
    </row>
    <row r="126" spans="2:20" ht="15">
      <c r="B126" s="170"/>
      <c r="C126" s="170"/>
      <c r="D126" s="170"/>
      <c r="E126" s="170"/>
      <c r="F126" s="170"/>
      <c r="G126" s="170"/>
      <c r="H126" s="170"/>
      <c r="I126" s="222"/>
      <c r="J126" s="222"/>
      <c r="K126" s="222"/>
      <c r="L126" s="222"/>
      <c r="M126" s="222"/>
      <c r="N126" s="222"/>
      <c r="O126" s="222"/>
      <c r="P126" s="222"/>
      <c r="Q126" s="170"/>
      <c r="R126" s="170"/>
      <c r="S126" s="170"/>
      <c r="T126" s="170"/>
    </row>
    <row r="127" spans="2:20" ht="15">
      <c r="B127" s="170"/>
      <c r="C127" s="170"/>
      <c r="D127" s="170"/>
      <c r="E127" s="170"/>
      <c r="F127" s="170"/>
      <c r="G127" s="170"/>
      <c r="H127" s="170"/>
      <c r="I127" s="222"/>
      <c r="J127" s="222"/>
      <c r="K127" s="222"/>
      <c r="L127" s="222"/>
      <c r="M127" s="222"/>
      <c r="N127" s="222"/>
      <c r="O127" s="222"/>
      <c r="P127" s="222"/>
      <c r="Q127" s="170"/>
      <c r="R127" s="170"/>
      <c r="S127" s="170"/>
      <c r="T127" s="170"/>
    </row>
    <row r="128" spans="2:20" ht="15">
      <c r="B128" s="170"/>
      <c r="C128" s="170"/>
      <c r="D128" s="170"/>
      <c r="E128" s="170"/>
      <c r="F128" s="170"/>
      <c r="G128" s="170"/>
      <c r="H128" s="170"/>
      <c r="I128" s="222"/>
      <c r="J128" s="222"/>
      <c r="K128" s="222"/>
      <c r="L128" s="222"/>
      <c r="M128" s="222"/>
      <c r="N128" s="222"/>
      <c r="O128" s="222"/>
      <c r="P128" s="222"/>
      <c r="Q128" s="170"/>
      <c r="R128" s="170"/>
      <c r="S128" s="170"/>
      <c r="T128" s="170"/>
    </row>
    <row r="129" spans="2:20" ht="15">
      <c r="B129" s="170"/>
      <c r="C129" s="170"/>
      <c r="D129" s="170"/>
      <c r="E129" s="170"/>
      <c r="F129" s="170"/>
      <c r="G129" s="170"/>
      <c r="H129" s="170"/>
      <c r="I129" s="222"/>
      <c r="J129" s="222"/>
      <c r="K129" s="222"/>
      <c r="L129" s="222"/>
      <c r="M129" s="222"/>
      <c r="N129" s="222"/>
      <c r="O129" s="222"/>
      <c r="P129" s="222"/>
      <c r="Q129" s="170"/>
      <c r="R129" s="170"/>
      <c r="S129" s="170"/>
      <c r="T129" s="170"/>
    </row>
    <row r="130" spans="2:20" ht="15">
      <c r="B130" s="170"/>
      <c r="C130" s="170"/>
      <c r="D130" s="170"/>
      <c r="E130" s="170"/>
      <c r="F130" s="170"/>
      <c r="G130" s="170"/>
      <c r="H130" s="170"/>
      <c r="I130" s="222"/>
      <c r="J130" s="222"/>
      <c r="K130" s="222"/>
      <c r="L130" s="222"/>
      <c r="M130" s="222"/>
      <c r="N130" s="222"/>
      <c r="O130" s="222"/>
      <c r="P130" s="222"/>
      <c r="Q130" s="170"/>
      <c r="R130" s="170"/>
      <c r="S130" s="170"/>
      <c r="T130" s="170"/>
    </row>
    <row r="131" spans="2:20" ht="15">
      <c r="B131" s="170"/>
      <c r="C131" s="170"/>
      <c r="D131" s="170"/>
      <c r="E131" s="170"/>
      <c r="F131" s="170"/>
      <c r="G131" s="170"/>
      <c r="H131" s="170"/>
      <c r="I131" s="222"/>
      <c r="J131" s="222"/>
      <c r="K131" s="222"/>
      <c r="L131" s="222"/>
      <c r="M131" s="222"/>
      <c r="N131" s="222"/>
      <c r="O131" s="222"/>
      <c r="P131" s="222"/>
      <c r="Q131" s="170"/>
      <c r="R131" s="170"/>
      <c r="S131" s="170"/>
      <c r="T131" s="170"/>
    </row>
    <row r="132" spans="2:20" ht="15">
      <c r="B132" s="170"/>
      <c r="C132" s="170"/>
      <c r="D132" s="170"/>
      <c r="E132" s="170"/>
      <c r="F132" s="170"/>
      <c r="G132" s="170"/>
      <c r="H132" s="170"/>
      <c r="I132" s="222"/>
      <c r="J132" s="222"/>
      <c r="K132" s="222"/>
      <c r="L132" s="222"/>
      <c r="M132" s="222"/>
      <c r="N132" s="222"/>
      <c r="O132" s="222"/>
      <c r="P132" s="222"/>
      <c r="Q132" s="170"/>
      <c r="R132" s="170"/>
      <c r="S132" s="170"/>
      <c r="T132" s="170"/>
    </row>
    <row r="133" spans="2:20" ht="15">
      <c r="B133" s="170"/>
      <c r="C133" s="170"/>
      <c r="D133" s="170"/>
      <c r="E133" s="170"/>
      <c r="F133" s="170"/>
      <c r="G133" s="170"/>
      <c r="H133" s="170"/>
      <c r="I133" s="222"/>
      <c r="J133" s="222"/>
      <c r="K133" s="222"/>
      <c r="L133" s="222"/>
      <c r="M133" s="222"/>
      <c r="N133" s="222"/>
      <c r="O133" s="222"/>
      <c r="P133" s="222"/>
      <c r="Q133" s="170"/>
      <c r="R133" s="170"/>
      <c r="S133" s="170"/>
      <c r="T133" s="170"/>
    </row>
    <row r="134" spans="2:20" ht="15">
      <c r="B134" s="170"/>
      <c r="C134" s="170"/>
      <c r="D134" s="170"/>
      <c r="E134" s="170"/>
      <c r="F134" s="170"/>
      <c r="G134" s="170"/>
      <c r="H134" s="170"/>
      <c r="I134" s="222"/>
      <c r="J134" s="222"/>
      <c r="K134" s="222"/>
      <c r="L134" s="222"/>
      <c r="M134" s="222"/>
      <c r="N134" s="222"/>
      <c r="O134" s="222"/>
      <c r="P134" s="222"/>
      <c r="Q134" s="170"/>
      <c r="R134" s="170"/>
      <c r="S134" s="170"/>
      <c r="T134" s="170"/>
    </row>
    <row r="135" spans="2:20" ht="15">
      <c r="B135" s="170"/>
      <c r="C135" s="170"/>
      <c r="D135" s="170"/>
      <c r="E135" s="170"/>
      <c r="F135" s="170"/>
      <c r="G135" s="170"/>
      <c r="H135" s="170"/>
      <c r="I135" s="222"/>
      <c r="J135" s="222"/>
      <c r="K135" s="222"/>
      <c r="L135" s="222"/>
      <c r="M135" s="222"/>
      <c r="N135" s="222"/>
      <c r="O135" s="222"/>
      <c r="P135" s="222"/>
      <c r="Q135" s="170"/>
      <c r="R135" s="170"/>
      <c r="S135" s="170"/>
      <c r="T135" s="170"/>
    </row>
    <row r="136" spans="2:20" ht="15">
      <c r="B136" s="170"/>
      <c r="C136" s="170"/>
      <c r="D136" s="170"/>
      <c r="E136" s="170"/>
      <c r="F136" s="170"/>
      <c r="G136" s="170"/>
      <c r="H136" s="170"/>
      <c r="I136" s="222"/>
      <c r="J136" s="222"/>
      <c r="K136" s="222"/>
      <c r="L136" s="222"/>
      <c r="M136" s="222"/>
      <c r="N136" s="222"/>
      <c r="O136" s="222"/>
      <c r="P136" s="222"/>
      <c r="Q136" s="170"/>
      <c r="R136" s="170"/>
      <c r="S136" s="170"/>
      <c r="T136" s="170"/>
    </row>
    <row r="137" spans="2:20" ht="15">
      <c r="B137" s="170"/>
      <c r="C137" s="170"/>
      <c r="D137" s="170"/>
      <c r="E137" s="170"/>
      <c r="F137" s="170"/>
      <c r="G137" s="170"/>
      <c r="H137" s="170"/>
      <c r="I137" s="222"/>
      <c r="J137" s="222"/>
      <c r="K137" s="222"/>
      <c r="L137" s="222"/>
      <c r="M137" s="222"/>
      <c r="N137" s="222"/>
      <c r="O137" s="222"/>
      <c r="P137" s="222"/>
      <c r="Q137" s="170"/>
      <c r="R137" s="170"/>
      <c r="S137" s="170"/>
      <c r="T137" s="170"/>
    </row>
    <row r="138" spans="2:20" ht="15">
      <c r="B138" s="170"/>
      <c r="C138" s="170"/>
      <c r="D138" s="170"/>
      <c r="E138" s="170"/>
      <c r="F138" s="170"/>
      <c r="G138" s="170"/>
      <c r="H138" s="170"/>
      <c r="I138" s="222"/>
      <c r="J138" s="222"/>
      <c r="K138" s="222"/>
      <c r="L138" s="222"/>
      <c r="M138" s="222"/>
      <c r="N138" s="222"/>
      <c r="O138" s="222"/>
      <c r="P138" s="222"/>
      <c r="Q138" s="170"/>
      <c r="R138" s="170"/>
      <c r="S138" s="170"/>
      <c r="T138" s="170"/>
    </row>
    <row r="139" spans="2:20" ht="15">
      <c r="B139" s="170"/>
      <c r="C139" s="170"/>
      <c r="D139" s="170"/>
      <c r="E139" s="170"/>
      <c r="F139" s="170"/>
      <c r="G139" s="170"/>
      <c r="H139" s="170"/>
      <c r="I139" s="222"/>
      <c r="J139" s="222"/>
      <c r="K139" s="222"/>
      <c r="L139" s="222"/>
      <c r="M139" s="222"/>
      <c r="N139" s="222"/>
      <c r="O139" s="222"/>
      <c r="P139" s="222"/>
      <c r="Q139" s="170"/>
      <c r="R139" s="170"/>
      <c r="S139" s="170"/>
      <c r="T139" s="170"/>
    </row>
    <row r="140" spans="2:20" ht="15">
      <c r="B140" s="170"/>
      <c r="C140" s="170"/>
      <c r="D140" s="170"/>
      <c r="E140" s="170"/>
      <c r="F140" s="170"/>
      <c r="G140" s="170"/>
      <c r="H140" s="170"/>
      <c r="I140" s="222"/>
      <c r="J140" s="222"/>
      <c r="K140" s="222"/>
      <c r="L140" s="222"/>
      <c r="M140" s="222"/>
      <c r="N140" s="222"/>
      <c r="O140" s="222"/>
      <c r="P140" s="222"/>
      <c r="Q140" s="170"/>
      <c r="R140" s="170"/>
      <c r="S140" s="170"/>
      <c r="T140" s="170"/>
    </row>
    <row r="141" spans="2:20" ht="15">
      <c r="B141" s="170"/>
      <c r="C141" s="170"/>
      <c r="D141" s="170"/>
      <c r="E141" s="170"/>
      <c r="F141" s="170"/>
      <c r="G141" s="170"/>
      <c r="H141" s="170"/>
      <c r="I141" s="222"/>
      <c r="J141" s="222"/>
      <c r="K141" s="222"/>
      <c r="L141" s="222"/>
      <c r="M141" s="222"/>
      <c r="N141" s="222"/>
      <c r="O141" s="222"/>
      <c r="P141" s="222"/>
      <c r="Q141" s="170"/>
      <c r="R141" s="170"/>
      <c r="S141" s="170"/>
      <c r="T141" s="170"/>
    </row>
    <row r="142" spans="2:20" ht="15">
      <c r="B142" s="170"/>
      <c r="C142" s="170"/>
      <c r="D142" s="170"/>
      <c r="E142" s="170"/>
      <c r="F142" s="170"/>
      <c r="G142" s="170"/>
      <c r="H142" s="170"/>
      <c r="I142" s="222"/>
      <c r="J142" s="222"/>
      <c r="K142" s="222"/>
      <c r="L142" s="222"/>
      <c r="M142" s="222"/>
      <c r="N142" s="222"/>
      <c r="O142" s="222"/>
      <c r="P142" s="222"/>
      <c r="Q142" s="170"/>
      <c r="R142" s="170"/>
      <c r="S142" s="170"/>
      <c r="T142" s="170"/>
    </row>
    <row r="143" spans="2:20" ht="15">
      <c r="B143" s="170"/>
      <c r="C143" s="170"/>
      <c r="D143" s="170"/>
      <c r="E143" s="170"/>
      <c r="F143" s="170"/>
      <c r="G143" s="170"/>
      <c r="H143" s="170"/>
      <c r="I143" s="222"/>
      <c r="J143" s="222"/>
      <c r="K143" s="222"/>
      <c r="L143" s="222"/>
      <c r="M143" s="222"/>
      <c r="N143" s="222"/>
      <c r="O143" s="222"/>
      <c r="P143" s="222"/>
      <c r="Q143" s="170"/>
      <c r="R143" s="170"/>
      <c r="S143" s="170"/>
      <c r="T143" s="170"/>
    </row>
    <row r="144" spans="2:20" ht="15">
      <c r="B144" s="170"/>
      <c r="C144" s="170"/>
      <c r="D144" s="170"/>
      <c r="E144" s="170"/>
      <c r="F144" s="170"/>
      <c r="G144" s="170"/>
      <c r="H144" s="170"/>
      <c r="I144" s="222"/>
      <c r="J144" s="222"/>
      <c r="K144" s="222"/>
      <c r="L144" s="222"/>
      <c r="M144" s="222"/>
      <c r="N144" s="222"/>
      <c r="O144" s="222"/>
      <c r="P144" s="222"/>
      <c r="Q144" s="170"/>
      <c r="R144" s="170"/>
      <c r="S144" s="170"/>
      <c r="T144" s="170"/>
    </row>
    <row r="145" spans="2:20" ht="15">
      <c r="B145" s="170"/>
      <c r="C145" s="170"/>
      <c r="D145" s="170"/>
      <c r="E145" s="170"/>
      <c r="F145" s="170"/>
      <c r="G145" s="170"/>
      <c r="H145" s="170"/>
      <c r="I145" s="222"/>
      <c r="J145" s="222"/>
      <c r="K145" s="222"/>
      <c r="L145" s="222"/>
      <c r="M145" s="222"/>
      <c r="N145" s="222"/>
      <c r="O145" s="222"/>
      <c r="P145" s="222"/>
      <c r="Q145" s="170"/>
      <c r="R145" s="170"/>
      <c r="S145" s="170"/>
      <c r="T145" s="170"/>
    </row>
    <row r="146" spans="2:20" ht="15">
      <c r="B146" s="170"/>
      <c r="C146" s="170"/>
      <c r="D146" s="170"/>
      <c r="E146" s="170"/>
      <c r="F146" s="170"/>
      <c r="G146" s="170"/>
      <c r="H146" s="170"/>
      <c r="I146" s="222"/>
      <c r="J146" s="222"/>
      <c r="K146" s="222"/>
      <c r="L146" s="222"/>
      <c r="M146" s="222"/>
      <c r="N146" s="222"/>
      <c r="O146" s="222"/>
      <c r="P146" s="222"/>
      <c r="Q146" s="170"/>
      <c r="R146" s="170"/>
      <c r="S146" s="170"/>
      <c r="T146" s="170"/>
    </row>
    <row r="147" spans="2:20" ht="15">
      <c r="B147" s="170"/>
      <c r="C147" s="170"/>
      <c r="D147" s="170"/>
      <c r="E147" s="170"/>
      <c r="F147" s="170"/>
      <c r="G147" s="170"/>
      <c r="H147" s="170"/>
      <c r="I147" s="222"/>
      <c r="J147" s="222"/>
      <c r="K147" s="222"/>
      <c r="L147" s="222"/>
      <c r="M147" s="222"/>
      <c r="N147" s="222"/>
      <c r="O147" s="222"/>
      <c r="P147" s="222"/>
      <c r="Q147" s="170"/>
      <c r="R147" s="170"/>
      <c r="S147" s="170"/>
      <c r="T147" s="170"/>
    </row>
    <row r="148" spans="2:20" ht="15">
      <c r="B148" s="170"/>
      <c r="C148" s="170"/>
      <c r="D148" s="170"/>
      <c r="E148" s="170"/>
      <c r="F148" s="170"/>
      <c r="G148" s="170"/>
      <c r="H148" s="170"/>
      <c r="I148" s="222"/>
      <c r="J148" s="222"/>
      <c r="K148" s="222"/>
      <c r="L148" s="222"/>
      <c r="M148" s="222"/>
      <c r="N148" s="222"/>
      <c r="O148" s="222"/>
      <c r="P148" s="222"/>
      <c r="Q148" s="170"/>
      <c r="R148" s="170"/>
      <c r="S148" s="170"/>
      <c r="T148" s="170"/>
    </row>
    <row r="149" spans="2:20" ht="15">
      <c r="B149" s="170"/>
      <c r="C149" s="170"/>
      <c r="D149" s="170"/>
      <c r="E149" s="170"/>
      <c r="F149" s="170"/>
      <c r="G149" s="170"/>
      <c r="H149" s="170"/>
      <c r="I149" s="222"/>
      <c r="J149" s="222"/>
      <c r="K149" s="222"/>
      <c r="L149" s="222"/>
      <c r="M149" s="222"/>
      <c r="N149" s="222"/>
      <c r="O149" s="222"/>
      <c r="P149" s="222"/>
      <c r="Q149" s="170"/>
      <c r="R149" s="170"/>
      <c r="S149" s="170"/>
      <c r="T149" s="170"/>
    </row>
    <row r="150" spans="2:20" ht="15">
      <c r="B150" s="170"/>
      <c r="C150" s="170"/>
      <c r="D150" s="170"/>
      <c r="E150" s="170"/>
      <c r="F150" s="170"/>
      <c r="G150" s="170"/>
      <c r="H150" s="170"/>
      <c r="I150" s="222"/>
      <c r="J150" s="222"/>
      <c r="K150" s="222"/>
      <c r="L150" s="222"/>
      <c r="M150" s="222"/>
      <c r="N150" s="222"/>
      <c r="O150" s="222"/>
      <c r="P150" s="222"/>
      <c r="Q150" s="170"/>
      <c r="R150" s="170"/>
      <c r="S150" s="170"/>
      <c r="T150" s="170"/>
    </row>
    <row r="151" spans="2:20" ht="15">
      <c r="B151" s="170"/>
      <c r="C151" s="170"/>
      <c r="D151" s="170"/>
      <c r="E151" s="170"/>
      <c r="F151" s="170"/>
      <c r="G151" s="170"/>
      <c r="H151" s="170"/>
      <c r="I151" s="222"/>
      <c r="J151" s="222"/>
      <c r="K151" s="222"/>
      <c r="L151" s="222"/>
      <c r="M151" s="222"/>
      <c r="N151" s="222"/>
      <c r="O151" s="222"/>
      <c r="P151" s="222"/>
      <c r="Q151" s="170"/>
      <c r="R151" s="170"/>
      <c r="S151" s="170"/>
      <c r="T151" s="170"/>
    </row>
    <row r="152" spans="2:20" ht="15">
      <c r="B152" s="170"/>
      <c r="C152" s="170"/>
      <c r="D152" s="170"/>
      <c r="E152" s="170"/>
      <c r="F152" s="170"/>
      <c r="G152" s="170"/>
      <c r="H152" s="170"/>
      <c r="I152" s="222"/>
      <c r="J152" s="222"/>
      <c r="K152" s="222"/>
      <c r="L152" s="222"/>
      <c r="M152" s="222"/>
      <c r="N152" s="222"/>
      <c r="O152" s="222"/>
      <c r="P152" s="222"/>
      <c r="Q152" s="170"/>
      <c r="R152" s="170"/>
      <c r="S152" s="170"/>
      <c r="T152" s="170"/>
    </row>
    <row r="153" spans="2:20" ht="15">
      <c r="B153" s="170"/>
      <c r="C153" s="170"/>
      <c r="D153" s="170"/>
      <c r="E153" s="170"/>
      <c r="F153" s="170"/>
      <c r="G153" s="170"/>
      <c r="H153" s="170"/>
      <c r="I153" s="222"/>
      <c r="J153" s="222"/>
      <c r="K153" s="222"/>
      <c r="L153" s="222"/>
      <c r="M153" s="222"/>
      <c r="N153" s="222"/>
      <c r="O153" s="222"/>
      <c r="P153" s="222"/>
      <c r="Q153" s="170"/>
      <c r="R153" s="170"/>
      <c r="S153" s="170"/>
      <c r="T153" s="170"/>
    </row>
    <row r="154" spans="2:20" ht="15">
      <c r="B154" s="170"/>
      <c r="C154" s="170"/>
      <c r="D154" s="170"/>
      <c r="E154" s="170"/>
      <c r="F154" s="170"/>
      <c r="G154" s="170"/>
      <c r="H154" s="170"/>
      <c r="I154" s="222"/>
      <c r="J154" s="222"/>
      <c r="K154" s="222"/>
      <c r="L154" s="222"/>
      <c r="M154" s="222"/>
      <c r="N154" s="222"/>
      <c r="O154" s="222"/>
      <c r="P154" s="222"/>
      <c r="Q154" s="170"/>
      <c r="R154" s="170"/>
      <c r="S154" s="170"/>
      <c r="T154" s="170"/>
    </row>
    <row r="155" spans="2:20" ht="15">
      <c r="B155" s="170"/>
      <c r="C155" s="170"/>
      <c r="D155" s="170"/>
      <c r="E155" s="170"/>
      <c r="F155" s="170"/>
      <c r="G155" s="170"/>
      <c r="H155" s="170"/>
      <c r="I155" s="222"/>
      <c r="J155" s="222"/>
      <c r="K155" s="222"/>
      <c r="L155" s="222"/>
      <c r="M155" s="222"/>
      <c r="N155" s="222"/>
      <c r="O155" s="222"/>
      <c r="P155" s="222"/>
      <c r="Q155" s="170"/>
      <c r="R155" s="170"/>
      <c r="S155" s="170"/>
      <c r="T155" s="170"/>
    </row>
    <row r="156" spans="2:20" ht="15">
      <c r="B156" s="170"/>
      <c r="C156" s="170"/>
      <c r="D156" s="170"/>
      <c r="E156" s="170"/>
      <c r="F156" s="170"/>
      <c r="G156" s="170"/>
      <c r="H156" s="170"/>
      <c r="I156" s="222"/>
      <c r="J156" s="222"/>
      <c r="K156" s="222"/>
      <c r="L156" s="222"/>
      <c r="M156" s="222"/>
      <c r="N156" s="222"/>
      <c r="O156" s="222"/>
      <c r="P156" s="222"/>
      <c r="Q156" s="170"/>
      <c r="R156" s="170"/>
      <c r="S156" s="170"/>
      <c r="T156" s="170"/>
    </row>
    <row r="157" spans="2:20" ht="15">
      <c r="B157" s="170"/>
      <c r="C157" s="170"/>
      <c r="D157" s="170"/>
      <c r="E157" s="170"/>
      <c r="F157" s="170"/>
      <c r="G157" s="170"/>
      <c r="H157" s="170"/>
      <c r="I157" s="222"/>
      <c r="J157" s="222"/>
      <c r="K157" s="222"/>
      <c r="L157" s="222"/>
      <c r="M157" s="222"/>
      <c r="N157" s="222"/>
      <c r="O157" s="222"/>
      <c r="P157" s="222"/>
      <c r="Q157" s="170"/>
      <c r="R157" s="170"/>
      <c r="S157" s="170"/>
      <c r="T157" s="170"/>
    </row>
    <row r="158" spans="2:20" ht="15">
      <c r="B158" s="170"/>
      <c r="C158" s="170"/>
      <c r="D158" s="170"/>
      <c r="E158" s="170"/>
      <c r="F158" s="170"/>
      <c r="G158" s="170"/>
      <c r="H158" s="170"/>
      <c r="I158" s="222"/>
      <c r="J158" s="222"/>
      <c r="K158" s="222"/>
      <c r="L158" s="222"/>
      <c r="M158" s="222"/>
      <c r="N158" s="222"/>
      <c r="O158" s="222"/>
      <c r="P158" s="222"/>
      <c r="Q158" s="170"/>
      <c r="R158" s="170"/>
      <c r="S158" s="170"/>
      <c r="T158" s="170"/>
    </row>
    <row r="159" spans="2:20" ht="15">
      <c r="B159" s="170"/>
      <c r="C159" s="170"/>
      <c r="D159" s="170"/>
      <c r="E159" s="170"/>
      <c r="F159" s="170"/>
      <c r="G159" s="170"/>
      <c r="H159" s="170"/>
      <c r="I159" s="222"/>
      <c r="J159" s="222"/>
      <c r="K159" s="222"/>
      <c r="L159" s="222"/>
      <c r="M159" s="222"/>
      <c r="N159" s="222"/>
      <c r="O159" s="222"/>
      <c r="P159" s="222"/>
      <c r="Q159" s="170"/>
      <c r="R159" s="170"/>
      <c r="S159" s="170"/>
      <c r="T159" s="170"/>
    </row>
    <row r="160" spans="2:20" ht="15">
      <c r="B160" s="170"/>
      <c r="C160" s="170"/>
      <c r="D160" s="170"/>
      <c r="E160" s="170"/>
      <c r="F160" s="170"/>
      <c r="G160" s="170"/>
      <c r="H160" s="170"/>
      <c r="I160" s="222"/>
      <c r="J160" s="222"/>
      <c r="K160" s="222"/>
      <c r="L160" s="222"/>
      <c r="M160" s="222"/>
      <c r="N160" s="222"/>
      <c r="O160" s="222"/>
      <c r="P160" s="222"/>
      <c r="Q160" s="170"/>
      <c r="R160" s="170"/>
      <c r="S160" s="170"/>
      <c r="T160" s="170"/>
    </row>
    <row r="161" spans="2:20" ht="15">
      <c r="B161" s="170"/>
      <c r="C161" s="170"/>
      <c r="D161" s="170"/>
      <c r="E161" s="170"/>
      <c r="F161" s="170"/>
      <c r="G161" s="170"/>
      <c r="H161" s="170"/>
      <c r="I161" s="222"/>
      <c r="J161" s="222"/>
      <c r="K161" s="222"/>
      <c r="L161" s="222"/>
      <c r="M161" s="222"/>
      <c r="N161" s="222"/>
      <c r="O161" s="222"/>
      <c r="P161" s="222"/>
      <c r="Q161" s="170"/>
      <c r="R161" s="170"/>
      <c r="S161" s="170"/>
      <c r="T161" s="170"/>
    </row>
    <row r="162" spans="2:20" ht="15">
      <c r="B162" s="170"/>
      <c r="C162" s="170"/>
      <c r="D162" s="170"/>
      <c r="E162" s="170"/>
      <c r="F162" s="170"/>
      <c r="G162" s="170"/>
      <c r="H162" s="170"/>
      <c r="I162" s="222"/>
      <c r="J162" s="222"/>
      <c r="K162" s="222"/>
      <c r="L162" s="222"/>
      <c r="M162" s="222"/>
      <c r="N162" s="222"/>
      <c r="O162" s="222"/>
      <c r="P162" s="222"/>
      <c r="Q162" s="170"/>
      <c r="R162" s="170"/>
      <c r="S162" s="170"/>
      <c r="T162" s="170"/>
    </row>
    <row r="163" spans="2:20" ht="15">
      <c r="B163" s="170"/>
      <c r="C163" s="170"/>
      <c r="D163" s="170"/>
      <c r="E163" s="170"/>
      <c r="F163" s="170"/>
      <c r="G163" s="170"/>
      <c r="H163" s="170"/>
      <c r="I163" s="222"/>
      <c r="J163" s="222"/>
      <c r="K163" s="222"/>
      <c r="L163" s="222"/>
      <c r="M163" s="222"/>
      <c r="N163" s="222"/>
      <c r="O163" s="222"/>
      <c r="P163" s="222"/>
      <c r="Q163" s="170"/>
      <c r="R163" s="170"/>
      <c r="S163" s="170"/>
      <c r="T163" s="170"/>
    </row>
    <row r="164" spans="2:20" ht="15">
      <c r="B164" s="170"/>
      <c r="C164" s="170"/>
      <c r="D164" s="170"/>
      <c r="E164" s="170"/>
      <c r="F164" s="170"/>
      <c r="G164" s="170"/>
      <c r="H164" s="170"/>
      <c r="I164" s="222"/>
      <c r="J164" s="222"/>
      <c r="K164" s="222"/>
      <c r="L164" s="222"/>
      <c r="M164" s="222"/>
      <c r="N164" s="222"/>
      <c r="O164" s="222"/>
      <c r="P164" s="222"/>
      <c r="Q164" s="170"/>
      <c r="R164" s="170"/>
      <c r="S164" s="170"/>
      <c r="T164" s="170"/>
    </row>
    <row r="165" spans="2:20" ht="15">
      <c r="B165" s="170"/>
      <c r="C165" s="170"/>
      <c r="D165" s="170"/>
      <c r="E165" s="170"/>
      <c r="F165" s="170"/>
      <c r="G165" s="170"/>
      <c r="H165" s="170"/>
      <c r="I165" s="222"/>
      <c r="J165" s="222"/>
      <c r="K165" s="222"/>
      <c r="L165" s="222"/>
      <c r="M165" s="222"/>
      <c r="N165" s="222"/>
      <c r="O165" s="222"/>
      <c r="P165" s="222"/>
      <c r="Q165" s="170"/>
      <c r="R165" s="170"/>
      <c r="S165" s="170"/>
      <c r="T165" s="170"/>
    </row>
    <row r="166" spans="2:20" ht="15">
      <c r="B166" s="170"/>
      <c r="C166" s="170"/>
      <c r="D166" s="170"/>
      <c r="E166" s="170"/>
      <c r="F166" s="170"/>
      <c r="G166" s="170"/>
      <c r="H166" s="170"/>
      <c r="I166" s="222"/>
      <c r="J166" s="222"/>
      <c r="K166" s="222"/>
      <c r="L166" s="222"/>
      <c r="M166" s="222"/>
      <c r="N166" s="222"/>
      <c r="O166" s="222"/>
      <c r="P166" s="222"/>
      <c r="Q166" s="170"/>
      <c r="R166" s="170"/>
      <c r="S166" s="170"/>
      <c r="T166" s="170"/>
    </row>
    <row r="167" spans="2:20" ht="15">
      <c r="B167" s="170"/>
      <c r="C167" s="170"/>
      <c r="D167" s="170"/>
      <c r="E167" s="170"/>
      <c r="F167" s="170"/>
      <c r="G167" s="170"/>
      <c r="H167" s="170"/>
      <c r="I167" s="222"/>
      <c r="J167" s="222"/>
      <c r="K167" s="222"/>
      <c r="L167" s="222"/>
      <c r="M167" s="222"/>
      <c r="N167" s="222"/>
      <c r="O167" s="222"/>
      <c r="P167" s="222"/>
      <c r="Q167" s="170"/>
      <c r="R167" s="170"/>
      <c r="S167" s="170"/>
      <c r="T167" s="170"/>
    </row>
    <row r="168" spans="2:20" ht="15">
      <c r="B168" s="170"/>
      <c r="C168" s="170"/>
      <c r="D168" s="170"/>
      <c r="E168" s="170"/>
      <c r="F168" s="170"/>
      <c r="G168" s="170"/>
      <c r="H168" s="170"/>
      <c r="I168" s="222"/>
      <c r="J168" s="222"/>
      <c r="K168" s="222"/>
      <c r="L168" s="222"/>
      <c r="M168" s="222"/>
      <c r="N168" s="222"/>
      <c r="O168" s="222"/>
      <c r="P168" s="222"/>
      <c r="Q168" s="170"/>
      <c r="R168" s="170"/>
      <c r="S168" s="170"/>
      <c r="T168" s="170"/>
    </row>
    <row r="169" spans="2:20" ht="15">
      <c r="B169" s="170"/>
      <c r="C169" s="170"/>
      <c r="D169" s="170"/>
      <c r="E169" s="170"/>
      <c r="F169" s="170"/>
      <c r="G169" s="170"/>
      <c r="H169" s="170"/>
      <c r="I169" s="222"/>
      <c r="J169" s="222"/>
      <c r="K169" s="222"/>
      <c r="L169" s="222"/>
      <c r="M169" s="222"/>
      <c r="N169" s="222"/>
      <c r="O169" s="222"/>
      <c r="P169" s="222"/>
      <c r="Q169" s="170"/>
      <c r="R169" s="170"/>
      <c r="S169" s="170"/>
      <c r="T169" s="170"/>
    </row>
    <row r="170" spans="2:20" ht="15">
      <c r="B170" s="170"/>
      <c r="C170" s="170"/>
      <c r="D170" s="170"/>
      <c r="E170" s="170"/>
      <c r="F170" s="170"/>
      <c r="G170" s="170"/>
      <c r="H170" s="170"/>
      <c r="I170" s="222"/>
      <c r="J170" s="222"/>
      <c r="K170" s="222"/>
      <c r="L170" s="222"/>
      <c r="M170" s="222"/>
      <c r="N170" s="222"/>
      <c r="O170" s="222"/>
      <c r="P170" s="222"/>
      <c r="Q170" s="170"/>
      <c r="R170" s="170"/>
      <c r="S170" s="170"/>
      <c r="T170" s="170"/>
    </row>
    <row r="171" ht="15">
      <c r="G171" s="170"/>
    </row>
    <row r="172" ht="15">
      <c r="G172" s="170"/>
    </row>
    <row r="173" ht="15">
      <c r="G173" s="170"/>
    </row>
    <row r="174" ht="15">
      <c r="G174" s="170"/>
    </row>
    <row r="175" ht="15">
      <c r="G175" s="170"/>
    </row>
    <row r="176" ht="15">
      <c r="G176" s="170"/>
    </row>
    <row r="177" ht="15">
      <c r="G177" s="170"/>
    </row>
    <row r="178" ht="15">
      <c r="G178" s="170"/>
    </row>
    <row r="179" ht="15">
      <c r="G179" s="170"/>
    </row>
    <row r="180" ht="15">
      <c r="G180" s="170"/>
    </row>
    <row r="181" ht="15">
      <c r="G181" s="170"/>
    </row>
    <row r="182" ht="15">
      <c r="G182" s="170"/>
    </row>
    <row r="183" ht="15">
      <c r="G183" s="170"/>
    </row>
    <row r="184" ht="15">
      <c r="G184" s="170"/>
    </row>
    <row r="185" ht="15">
      <c r="G185" s="170"/>
    </row>
    <row r="186" ht="15">
      <c r="G186" s="170"/>
    </row>
    <row r="187" ht="15">
      <c r="G187" s="170"/>
    </row>
    <row r="188" ht="15">
      <c r="G188" s="170"/>
    </row>
    <row r="189" ht="15">
      <c r="G189" s="170"/>
    </row>
    <row r="190" ht="15">
      <c r="G190" s="170"/>
    </row>
    <row r="191" ht="15">
      <c r="G191" s="170"/>
    </row>
    <row r="192" ht="15">
      <c r="G192" s="170"/>
    </row>
    <row r="193" ht="15">
      <c r="G193" s="170"/>
    </row>
    <row r="194" ht="15">
      <c r="G194" s="170"/>
    </row>
    <row r="195" ht="15">
      <c r="G195" s="170"/>
    </row>
    <row r="196" ht="15">
      <c r="G196" s="170"/>
    </row>
    <row r="197" ht="15">
      <c r="G197" s="170"/>
    </row>
    <row r="198" ht="15">
      <c r="G198" s="170"/>
    </row>
    <row r="199" ht="15">
      <c r="G199" s="170"/>
    </row>
    <row r="200" ht="15">
      <c r="G200" s="170"/>
    </row>
    <row r="201" ht="15">
      <c r="G201" s="170"/>
    </row>
    <row r="202" ht="15">
      <c r="G202" s="170"/>
    </row>
    <row r="203" ht="15">
      <c r="G203" s="170"/>
    </row>
    <row r="204" ht="15">
      <c r="G204" s="170"/>
    </row>
    <row r="205" ht="15">
      <c r="G205" s="170"/>
    </row>
    <row r="206" ht="15">
      <c r="G206" s="170"/>
    </row>
    <row r="207" ht="15">
      <c r="G207" s="170"/>
    </row>
    <row r="208" ht="15">
      <c r="G208" s="170"/>
    </row>
    <row r="209" ht="15">
      <c r="G209" s="170"/>
    </row>
    <row r="210" ht="15">
      <c r="G210" s="170"/>
    </row>
    <row r="211" ht="15">
      <c r="G211" s="170"/>
    </row>
    <row r="212" ht="15">
      <c r="G212" s="170"/>
    </row>
    <row r="213" ht="15">
      <c r="G213" s="170"/>
    </row>
    <row r="214" ht="15">
      <c r="G214" s="170"/>
    </row>
    <row r="215" ht="15">
      <c r="G215" s="170"/>
    </row>
    <row r="216" ht="15">
      <c r="G216" s="170"/>
    </row>
    <row r="217" ht="15">
      <c r="G217" s="170"/>
    </row>
    <row r="218" ht="15">
      <c r="G218" s="170"/>
    </row>
    <row r="219" ht="15">
      <c r="G219" s="170"/>
    </row>
    <row r="220" ht="15">
      <c r="G220" s="170"/>
    </row>
    <row r="221" ht="15">
      <c r="G221" s="170"/>
    </row>
    <row r="222" ht="15">
      <c r="G222" s="170"/>
    </row>
    <row r="223" ht="15">
      <c r="G223" s="170"/>
    </row>
    <row r="224" ht="15">
      <c r="G224" s="170"/>
    </row>
    <row r="225" ht="15">
      <c r="G225" s="170"/>
    </row>
    <row r="226" ht="15">
      <c r="G226" s="170"/>
    </row>
    <row r="227" ht="15">
      <c r="G227" s="170"/>
    </row>
    <row r="228" ht="15">
      <c r="G228" s="170"/>
    </row>
    <row r="229" ht="15">
      <c r="G229" s="170"/>
    </row>
    <row r="230" ht="15">
      <c r="G230" s="170"/>
    </row>
    <row r="231" ht="15">
      <c r="G231" s="170"/>
    </row>
    <row r="232" ht="15">
      <c r="G232" s="170"/>
    </row>
    <row r="233" ht="15">
      <c r="G233" s="170"/>
    </row>
    <row r="234" ht="15">
      <c r="G234" s="170"/>
    </row>
    <row r="235" ht="15">
      <c r="G235" s="170"/>
    </row>
    <row r="236" ht="15">
      <c r="G236" s="170"/>
    </row>
    <row r="237" ht="15">
      <c r="G237" s="170"/>
    </row>
    <row r="238" ht="15">
      <c r="G238" s="170"/>
    </row>
    <row r="239" ht="15">
      <c r="G239" s="170"/>
    </row>
    <row r="240" ht="15">
      <c r="G240" s="170"/>
    </row>
    <row r="241" ht="15">
      <c r="G241" s="170"/>
    </row>
    <row r="242" ht="15">
      <c r="G242" s="170"/>
    </row>
    <row r="243" ht="15">
      <c r="G243" s="170"/>
    </row>
    <row r="244" ht="15">
      <c r="G244" s="170"/>
    </row>
    <row r="245" ht="15">
      <c r="G245" s="170"/>
    </row>
    <row r="246" ht="15">
      <c r="G246" s="170"/>
    </row>
    <row r="247" ht="15">
      <c r="G247" s="170"/>
    </row>
    <row r="248" ht="15">
      <c r="G248" s="170"/>
    </row>
    <row r="249" ht="15">
      <c r="G249" s="170"/>
    </row>
    <row r="250" ht="15">
      <c r="G250" s="170"/>
    </row>
    <row r="251" ht="15">
      <c r="G251" s="170"/>
    </row>
    <row r="252" ht="15">
      <c r="G252" s="170"/>
    </row>
    <row r="253" ht="15">
      <c r="G253" s="170"/>
    </row>
    <row r="254" ht="15">
      <c r="G254" s="170"/>
    </row>
    <row r="255" ht="15">
      <c r="G255" s="170"/>
    </row>
    <row r="256" ht="15">
      <c r="G256" s="170"/>
    </row>
    <row r="257" ht="15">
      <c r="G257" s="170"/>
    </row>
    <row r="258" ht="15">
      <c r="G258" s="170"/>
    </row>
    <row r="259" ht="15">
      <c r="G259" s="170"/>
    </row>
    <row r="260" ht="15">
      <c r="G260" s="170"/>
    </row>
    <row r="261" ht="15">
      <c r="G261" s="170"/>
    </row>
    <row r="262" ht="15">
      <c r="G262" s="170"/>
    </row>
    <row r="263" ht="15">
      <c r="G263" s="170"/>
    </row>
    <row r="264" ht="15">
      <c r="G264" s="170"/>
    </row>
    <row r="265" ht="15">
      <c r="G265" s="170"/>
    </row>
    <row r="266" ht="15">
      <c r="G266" s="170"/>
    </row>
    <row r="267" ht="15">
      <c r="G267" s="170"/>
    </row>
    <row r="268" ht="15">
      <c r="G268" s="170"/>
    </row>
    <row r="269" ht="15">
      <c r="G269" s="170"/>
    </row>
    <row r="270" ht="15">
      <c r="G270" s="170"/>
    </row>
    <row r="271" ht="15">
      <c r="G271" s="170"/>
    </row>
    <row r="272" ht="15">
      <c r="G272" s="170"/>
    </row>
    <row r="273" ht="15">
      <c r="G273" s="170"/>
    </row>
    <row r="274" ht="15">
      <c r="G274" s="170"/>
    </row>
    <row r="275" ht="15">
      <c r="G275" s="170"/>
    </row>
    <row r="276" ht="15">
      <c r="G276" s="170"/>
    </row>
    <row r="277" ht="15">
      <c r="G277" s="170"/>
    </row>
    <row r="278" ht="15">
      <c r="G278" s="170"/>
    </row>
    <row r="279" ht="15">
      <c r="G279" s="170"/>
    </row>
    <row r="280" ht="15">
      <c r="G280" s="170"/>
    </row>
    <row r="281" ht="15">
      <c r="G281" s="170"/>
    </row>
    <row r="282" ht="15">
      <c r="G282" s="170"/>
    </row>
    <row r="283" ht="15">
      <c r="G283" s="170"/>
    </row>
    <row r="284" ht="15">
      <c r="G284" s="170"/>
    </row>
    <row r="285" ht="15">
      <c r="G285" s="170"/>
    </row>
    <row r="286" ht="15">
      <c r="G286" s="170"/>
    </row>
    <row r="287" ht="15">
      <c r="G287" s="170"/>
    </row>
    <row r="288" ht="15">
      <c r="G288" s="170"/>
    </row>
    <row r="289" ht="15">
      <c r="G289" s="170"/>
    </row>
    <row r="290" ht="15">
      <c r="G290" s="170"/>
    </row>
    <row r="291" ht="15">
      <c r="G291" s="170"/>
    </row>
    <row r="292" ht="15">
      <c r="G292" s="170"/>
    </row>
    <row r="293" ht="15">
      <c r="G293" s="170"/>
    </row>
    <row r="294" ht="15">
      <c r="G294" s="170"/>
    </row>
    <row r="295" ht="15">
      <c r="G295" s="170"/>
    </row>
    <row r="296" ht="15">
      <c r="G296" s="170"/>
    </row>
    <row r="297" ht="15">
      <c r="G297" s="170"/>
    </row>
    <row r="298" ht="15">
      <c r="G298" s="170"/>
    </row>
    <row r="299" ht="15">
      <c r="G299" s="170"/>
    </row>
    <row r="300" ht="15">
      <c r="G300" s="170"/>
    </row>
    <row r="301" ht="15">
      <c r="G301" s="170"/>
    </row>
    <row r="302" ht="15">
      <c r="G302" s="170"/>
    </row>
    <row r="303" ht="15">
      <c r="G303" s="170"/>
    </row>
    <row r="304" ht="15">
      <c r="G304" s="170"/>
    </row>
    <row r="305" ht="15">
      <c r="G305" s="170"/>
    </row>
    <row r="306" ht="15">
      <c r="G306" s="170"/>
    </row>
    <row r="307" ht="15">
      <c r="G307" s="170"/>
    </row>
    <row r="308" ht="15">
      <c r="G308" s="170"/>
    </row>
    <row r="309" ht="15">
      <c r="G309" s="170"/>
    </row>
    <row r="310" ht="15">
      <c r="G310" s="170"/>
    </row>
    <row r="311" ht="15">
      <c r="G311" s="170"/>
    </row>
    <row r="312" ht="15">
      <c r="G312" s="170"/>
    </row>
    <row r="313" ht="15">
      <c r="G313" s="170"/>
    </row>
    <row r="314" ht="15">
      <c r="G314" s="170"/>
    </row>
    <row r="315" ht="15">
      <c r="G315" s="170"/>
    </row>
    <row r="316" ht="15">
      <c r="G316" s="170"/>
    </row>
    <row r="317" ht="15">
      <c r="G317" s="170"/>
    </row>
    <row r="318" ht="15">
      <c r="G318" s="170"/>
    </row>
    <row r="319" ht="15">
      <c r="G319" s="170"/>
    </row>
    <row r="320" ht="15">
      <c r="G320" s="170"/>
    </row>
    <row r="321" ht="15">
      <c r="G321" s="170"/>
    </row>
    <row r="322" ht="15">
      <c r="G322" s="170"/>
    </row>
    <row r="323" ht="15">
      <c r="G323" s="170"/>
    </row>
    <row r="324" ht="15">
      <c r="G324" s="170"/>
    </row>
    <row r="325" ht="15">
      <c r="G325" s="170"/>
    </row>
    <row r="326" ht="15">
      <c r="G326" s="170"/>
    </row>
    <row r="327" ht="15">
      <c r="G327" s="170"/>
    </row>
    <row r="328" ht="15">
      <c r="G328" s="170"/>
    </row>
    <row r="329" ht="15">
      <c r="G329" s="170"/>
    </row>
    <row r="330" ht="15">
      <c r="G330" s="170"/>
    </row>
    <row r="331" ht="15">
      <c r="G331" s="170"/>
    </row>
    <row r="332" ht="15">
      <c r="G332" s="170"/>
    </row>
    <row r="333" ht="15">
      <c r="G333" s="170"/>
    </row>
    <row r="334" ht="15">
      <c r="G334" s="170"/>
    </row>
    <row r="335" ht="15">
      <c r="G335" s="170"/>
    </row>
    <row r="336" ht="15">
      <c r="G336" s="170"/>
    </row>
    <row r="337" ht="15">
      <c r="G337" s="170"/>
    </row>
    <row r="338" ht="15">
      <c r="G338" s="170"/>
    </row>
    <row r="339" ht="15">
      <c r="G339" s="170"/>
    </row>
    <row r="340" ht="15">
      <c r="G340" s="170"/>
    </row>
    <row r="341" ht="15">
      <c r="G341" s="170"/>
    </row>
    <row r="342" ht="15">
      <c r="G342" s="170"/>
    </row>
    <row r="343" ht="15">
      <c r="G343" s="170"/>
    </row>
    <row r="344" ht="15">
      <c r="G344" s="170"/>
    </row>
    <row r="345" ht="15">
      <c r="G345" s="170"/>
    </row>
    <row r="346" ht="15">
      <c r="G346" s="170"/>
    </row>
    <row r="347" ht="15">
      <c r="G347" s="170"/>
    </row>
    <row r="348" ht="15">
      <c r="G348" s="170"/>
    </row>
    <row r="349" ht="15">
      <c r="G349" s="170"/>
    </row>
    <row r="350" ht="15">
      <c r="G350" s="170"/>
    </row>
    <row r="351" ht="15">
      <c r="G351" s="170"/>
    </row>
    <row r="352" ht="15">
      <c r="G352" s="170"/>
    </row>
    <row r="353" ht="15">
      <c r="G353" s="170"/>
    </row>
    <row r="354" ht="15">
      <c r="G354" s="170"/>
    </row>
    <row r="355" ht="15">
      <c r="G355" s="170"/>
    </row>
    <row r="356" ht="15">
      <c r="G356" s="170"/>
    </row>
    <row r="357" ht="15">
      <c r="G357" s="170"/>
    </row>
    <row r="358" ht="15">
      <c r="G358" s="170"/>
    </row>
    <row r="359" ht="15">
      <c r="G359" s="170"/>
    </row>
    <row r="360" ht="15">
      <c r="G360" s="170"/>
    </row>
    <row r="361" ht="15">
      <c r="G361" s="170"/>
    </row>
    <row r="362" ht="15">
      <c r="G362" s="170"/>
    </row>
    <row r="363" ht="15">
      <c r="G363" s="170"/>
    </row>
    <row r="364" ht="15">
      <c r="G364" s="170"/>
    </row>
    <row r="365" ht="15">
      <c r="G365" s="170"/>
    </row>
    <row r="366" ht="15">
      <c r="G366" s="170"/>
    </row>
    <row r="367" ht="15">
      <c r="G367" s="170"/>
    </row>
    <row r="368" ht="15">
      <c r="G368" s="170"/>
    </row>
    <row r="369" ht="15">
      <c r="G369" s="170"/>
    </row>
    <row r="370" ht="15">
      <c r="G370" s="170"/>
    </row>
    <row r="371" ht="15">
      <c r="G371" s="170"/>
    </row>
    <row r="372" ht="15">
      <c r="G372" s="170"/>
    </row>
    <row r="373" ht="15">
      <c r="G373" s="170"/>
    </row>
    <row r="374" ht="15">
      <c r="G374" s="170"/>
    </row>
    <row r="375" ht="15">
      <c r="G375" s="170"/>
    </row>
    <row r="376" ht="15">
      <c r="G376" s="170"/>
    </row>
    <row r="377" ht="15">
      <c r="G377" s="170"/>
    </row>
    <row r="378" ht="15">
      <c r="G378" s="170"/>
    </row>
    <row r="379" ht="15">
      <c r="G379" s="170"/>
    </row>
    <row r="380" ht="15">
      <c r="G380" s="170"/>
    </row>
    <row r="381" ht="15">
      <c r="G381" s="170"/>
    </row>
    <row r="382" ht="15">
      <c r="G382" s="170"/>
    </row>
    <row r="383" ht="15">
      <c r="G383" s="170"/>
    </row>
    <row r="384" ht="15">
      <c r="G384" s="170"/>
    </row>
    <row r="385" ht="15">
      <c r="G385" s="170"/>
    </row>
    <row r="386" ht="15">
      <c r="G386" s="170"/>
    </row>
    <row r="387" ht="15">
      <c r="G387" s="170"/>
    </row>
    <row r="388" ht="15">
      <c r="G388" s="170"/>
    </row>
    <row r="389" ht="15">
      <c r="G389" s="170"/>
    </row>
    <row r="390" ht="15">
      <c r="G390" s="170"/>
    </row>
    <row r="391" ht="15">
      <c r="G391" s="170"/>
    </row>
    <row r="392" ht="15">
      <c r="G392" s="170"/>
    </row>
    <row r="393" ht="15">
      <c r="G393" s="170"/>
    </row>
    <row r="394" ht="15">
      <c r="G394" s="170"/>
    </row>
    <row r="395" ht="15">
      <c r="G395" s="170"/>
    </row>
    <row r="396" ht="15">
      <c r="G396" s="170"/>
    </row>
    <row r="397" ht="15">
      <c r="G397" s="170"/>
    </row>
    <row r="398" ht="15">
      <c r="G398" s="170"/>
    </row>
    <row r="399" ht="15">
      <c r="G399" s="170"/>
    </row>
    <row r="400" ht="15">
      <c r="G400" s="170"/>
    </row>
    <row r="401" ht="15">
      <c r="G401" s="170"/>
    </row>
    <row r="402" ht="15">
      <c r="G402" s="170"/>
    </row>
    <row r="403" ht="15">
      <c r="G403" s="170"/>
    </row>
    <row r="404" ht="15">
      <c r="G404" s="170"/>
    </row>
    <row r="405" ht="15">
      <c r="G405" s="170"/>
    </row>
    <row r="406" ht="15">
      <c r="G406" s="170"/>
    </row>
    <row r="407" ht="15">
      <c r="G407" s="170"/>
    </row>
    <row r="408" ht="15">
      <c r="G408" s="170"/>
    </row>
    <row r="409" ht="15">
      <c r="G409" s="170"/>
    </row>
    <row r="410" ht="15">
      <c r="G410" s="170"/>
    </row>
    <row r="411" ht="15">
      <c r="G411" s="170"/>
    </row>
    <row r="412" ht="15">
      <c r="G412" s="170"/>
    </row>
    <row r="413" ht="15">
      <c r="G413" s="170"/>
    </row>
    <row r="414" ht="15">
      <c r="G414" s="170"/>
    </row>
    <row r="415" ht="15">
      <c r="G415" s="170"/>
    </row>
    <row r="416" ht="15">
      <c r="G416" s="170"/>
    </row>
    <row r="417" ht="15">
      <c r="G417" s="170"/>
    </row>
    <row r="418" ht="15">
      <c r="G418" s="170"/>
    </row>
    <row r="419" ht="15">
      <c r="G419" s="170"/>
    </row>
    <row r="420" ht="15">
      <c r="G420" s="170"/>
    </row>
    <row r="421" ht="15">
      <c r="G421" s="170"/>
    </row>
    <row r="422" ht="15">
      <c r="G422" s="170"/>
    </row>
    <row r="423" ht="15">
      <c r="G423" s="170"/>
    </row>
    <row r="424" ht="15">
      <c r="G424" s="170"/>
    </row>
    <row r="425" ht="15">
      <c r="G425" s="170"/>
    </row>
    <row r="426" ht="15">
      <c r="G426" s="170"/>
    </row>
    <row r="427" ht="15">
      <c r="G427" s="170"/>
    </row>
    <row r="428" ht="15">
      <c r="G428" s="170"/>
    </row>
    <row r="429" ht="15">
      <c r="G429" s="170"/>
    </row>
    <row r="430" ht="15">
      <c r="G430" s="170"/>
    </row>
    <row r="431" ht="15">
      <c r="G431" s="170"/>
    </row>
    <row r="432" ht="15">
      <c r="G432" s="170"/>
    </row>
    <row r="433" ht="15">
      <c r="G433" s="170"/>
    </row>
    <row r="434" ht="15">
      <c r="G434" s="170"/>
    </row>
    <row r="435" ht="15">
      <c r="G435" s="170"/>
    </row>
    <row r="436" ht="15">
      <c r="G436" s="170"/>
    </row>
    <row r="437" ht="15">
      <c r="G437" s="170"/>
    </row>
    <row r="438" ht="15">
      <c r="G438" s="170"/>
    </row>
    <row r="439" ht="15">
      <c r="G439" s="170"/>
    </row>
    <row r="440" ht="15">
      <c r="G440" s="170"/>
    </row>
    <row r="441" ht="15">
      <c r="G441" s="170"/>
    </row>
    <row r="442" ht="15">
      <c r="G442" s="170"/>
    </row>
    <row r="443" ht="15">
      <c r="G443" s="170"/>
    </row>
    <row r="444" ht="15">
      <c r="G444" s="170"/>
    </row>
    <row r="445" ht="15">
      <c r="G445" s="170"/>
    </row>
    <row r="446" ht="15">
      <c r="G446" s="170"/>
    </row>
    <row r="447" ht="15">
      <c r="G447" s="170"/>
    </row>
    <row r="448" ht="15">
      <c r="G448" s="170"/>
    </row>
    <row r="449" ht="15">
      <c r="G449" s="170"/>
    </row>
    <row r="450" ht="15">
      <c r="G450" s="170"/>
    </row>
    <row r="451" ht="15">
      <c r="G451" s="170"/>
    </row>
    <row r="452" ht="15">
      <c r="G452" s="170"/>
    </row>
    <row r="453" ht="15">
      <c r="G453" s="170"/>
    </row>
    <row r="454" ht="15">
      <c r="G454" s="170"/>
    </row>
    <row r="455" ht="15">
      <c r="G455" s="170"/>
    </row>
    <row r="456" ht="15">
      <c r="G456" s="170"/>
    </row>
    <row r="457" ht="15">
      <c r="G457" s="170"/>
    </row>
    <row r="458" ht="15">
      <c r="G458" s="170"/>
    </row>
    <row r="459" ht="15">
      <c r="G459" s="170"/>
    </row>
    <row r="460" ht="15">
      <c r="G460" s="170"/>
    </row>
    <row r="461" ht="15">
      <c r="G461" s="170"/>
    </row>
    <row r="462" ht="15">
      <c r="G462" s="170"/>
    </row>
    <row r="463" ht="15">
      <c r="G463" s="170"/>
    </row>
    <row r="464" ht="15">
      <c r="G464" s="170"/>
    </row>
    <row r="465" ht="15">
      <c r="G465" s="170"/>
    </row>
    <row r="466" ht="15">
      <c r="G466" s="170"/>
    </row>
    <row r="467" ht="15">
      <c r="G467" s="170"/>
    </row>
    <row r="468" ht="15">
      <c r="G468" s="170"/>
    </row>
    <row r="469" ht="15">
      <c r="G469" s="170"/>
    </row>
    <row r="470" ht="15">
      <c r="G470" s="170"/>
    </row>
    <row r="471" ht="15">
      <c r="G471" s="170"/>
    </row>
    <row r="472" ht="15">
      <c r="G472" s="170"/>
    </row>
    <row r="473" ht="15">
      <c r="G473" s="170"/>
    </row>
    <row r="474" ht="15">
      <c r="G474" s="170"/>
    </row>
    <row r="475" ht="15">
      <c r="G475" s="170"/>
    </row>
    <row r="476" ht="15">
      <c r="G476" s="170"/>
    </row>
    <row r="477" ht="15">
      <c r="G477" s="170"/>
    </row>
    <row r="478" ht="15">
      <c r="G478" s="170"/>
    </row>
    <row r="479" ht="15">
      <c r="G479" s="170"/>
    </row>
    <row r="480" ht="15">
      <c r="G480" s="170"/>
    </row>
    <row r="481" ht="15">
      <c r="G481" s="170"/>
    </row>
    <row r="482" ht="15">
      <c r="G482" s="170"/>
    </row>
    <row r="483" ht="15">
      <c r="G483" s="170"/>
    </row>
    <row r="484" ht="15">
      <c r="G484" s="170"/>
    </row>
    <row r="485" ht="15">
      <c r="G485" s="170"/>
    </row>
    <row r="486" ht="15">
      <c r="G486" s="170"/>
    </row>
    <row r="487" ht="15">
      <c r="G487" s="170"/>
    </row>
    <row r="488" ht="15">
      <c r="G488" s="170"/>
    </row>
    <row r="489" ht="15">
      <c r="G489" s="170"/>
    </row>
    <row r="490" ht="15">
      <c r="G490" s="170"/>
    </row>
    <row r="491" ht="15">
      <c r="G491" s="170"/>
    </row>
    <row r="492" ht="15">
      <c r="G492" s="170"/>
    </row>
    <row r="493" ht="15">
      <c r="G493" s="170"/>
    </row>
    <row r="494" ht="15">
      <c r="G494" s="170"/>
    </row>
    <row r="495" ht="15">
      <c r="G495" s="170"/>
    </row>
    <row r="496" ht="15">
      <c r="G496" s="170"/>
    </row>
    <row r="497" ht="15">
      <c r="G497" s="170"/>
    </row>
    <row r="498" ht="15">
      <c r="G498" s="170"/>
    </row>
    <row r="499" ht="15">
      <c r="G499" s="170"/>
    </row>
    <row r="500" ht="15">
      <c r="G500" s="170"/>
    </row>
    <row r="501" ht="15">
      <c r="G501" s="170"/>
    </row>
    <row r="502" ht="15">
      <c r="G502" s="170"/>
    </row>
    <row r="503" ht="15">
      <c r="G503" s="170"/>
    </row>
    <row r="504" ht="15">
      <c r="G504" s="170"/>
    </row>
    <row r="505" ht="15">
      <c r="G505" s="170"/>
    </row>
    <row r="506" ht="15">
      <c r="G506" s="170"/>
    </row>
    <row r="507" ht="15">
      <c r="G507" s="170"/>
    </row>
    <row r="508" ht="15">
      <c r="G508" s="170"/>
    </row>
    <row r="509" ht="15">
      <c r="G509" s="170"/>
    </row>
    <row r="510" ht="15">
      <c r="G510" s="170"/>
    </row>
    <row r="511" ht="15">
      <c r="G511" s="170"/>
    </row>
    <row r="512" ht="15">
      <c r="G512" s="170"/>
    </row>
    <row r="513" ht="15">
      <c r="G513" s="170"/>
    </row>
    <row r="514" ht="15">
      <c r="G514" s="170"/>
    </row>
    <row r="515" ht="15">
      <c r="G515" s="170"/>
    </row>
    <row r="516" ht="15">
      <c r="G516" s="170"/>
    </row>
    <row r="517" ht="15">
      <c r="G517" s="170"/>
    </row>
    <row r="518" ht="15">
      <c r="G518" s="170"/>
    </row>
    <row r="519" ht="15">
      <c r="G519" s="170"/>
    </row>
    <row r="520" ht="15">
      <c r="G520" s="170"/>
    </row>
    <row r="521" ht="15">
      <c r="G521" s="170"/>
    </row>
    <row r="522" ht="15">
      <c r="G522" s="170"/>
    </row>
    <row r="523" ht="15">
      <c r="G523" s="170"/>
    </row>
    <row r="524" ht="15">
      <c r="G524" s="170"/>
    </row>
    <row r="525" ht="15">
      <c r="G525" s="170"/>
    </row>
    <row r="526" ht="15">
      <c r="G526" s="170"/>
    </row>
    <row r="527" ht="15">
      <c r="G527" s="170"/>
    </row>
    <row r="528" ht="15">
      <c r="G528" s="170"/>
    </row>
    <row r="529" ht="15">
      <c r="G529" s="170"/>
    </row>
    <row r="530" ht="15">
      <c r="G530" s="170"/>
    </row>
    <row r="531" ht="15">
      <c r="G531" s="170"/>
    </row>
    <row r="532" ht="15">
      <c r="G532" s="170"/>
    </row>
    <row r="533" ht="15">
      <c r="G533" s="170"/>
    </row>
    <row r="534" ht="15">
      <c r="G534" s="170"/>
    </row>
    <row r="535" ht="15">
      <c r="G535" s="170"/>
    </row>
    <row r="536" ht="15">
      <c r="G536" s="170"/>
    </row>
    <row r="537" ht="15">
      <c r="G537" s="170"/>
    </row>
    <row r="538" ht="15">
      <c r="G538" s="170"/>
    </row>
    <row r="539" ht="15">
      <c r="G539" s="170"/>
    </row>
    <row r="540" ht="15">
      <c r="G540" s="170"/>
    </row>
    <row r="541" ht="15">
      <c r="G541" s="170"/>
    </row>
    <row r="542" ht="15">
      <c r="G542" s="170"/>
    </row>
    <row r="543" ht="15">
      <c r="G543" s="170"/>
    </row>
    <row r="544" ht="15">
      <c r="G544" s="170"/>
    </row>
    <row r="545" ht="15">
      <c r="G545" s="170"/>
    </row>
    <row r="546" ht="15">
      <c r="G546" s="170"/>
    </row>
    <row r="547" ht="15">
      <c r="G547" s="170"/>
    </row>
    <row r="548" ht="15">
      <c r="G548" s="170"/>
    </row>
    <row r="549" ht="15">
      <c r="G549" s="170"/>
    </row>
    <row r="550" ht="15">
      <c r="G550" s="170"/>
    </row>
    <row r="551" ht="15">
      <c r="G551" s="170"/>
    </row>
    <row r="552" ht="15">
      <c r="G552" s="170"/>
    </row>
    <row r="553" ht="15">
      <c r="G553" s="170"/>
    </row>
    <row r="554" ht="15">
      <c r="G554" s="170"/>
    </row>
    <row r="555" ht="15">
      <c r="G555" s="170"/>
    </row>
    <row r="556" ht="15">
      <c r="G556" s="170"/>
    </row>
    <row r="557" ht="15">
      <c r="G557" s="170"/>
    </row>
    <row r="558" ht="15">
      <c r="G558" s="170"/>
    </row>
    <row r="559" ht="15">
      <c r="G559" s="170"/>
    </row>
    <row r="560" ht="15">
      <c r="G560" s="170"/>
    </row>
    <row r="561" ht="15">
      <c r="G561" s="170"/>
    </row>
    <row r="562" ht="15">
      <c r="G562" s="170"/>
    </row>
    <row r="563" ht="15">
      <c r="G563" s="170"/>
    </row>
    <row r="564" ht="15">
      <c r="G564" s="170"/>
    </row>
    <row r="565" ht="15">
      <c r="G565" s="170"/>
    </row>
    <row r="566" ht="15">
      <c r="G566" s="170"/>
    </row>
    <row r="567" ht="15">
      <c r="G567" s="170"/>
    </row>
    <row r="568" ht="15">
      <c r="G568" s="170"/>
    </row>
    <row r="569" ht="15">
      <c r="G569" s="170"/>
    </row>
    <row r="570" ht="15">
      <c r="G570" s="170"/>
    </row>
    <row r="571" ht="15">
      <c r="G571" s="170"/>
    </row>
    <row r="572" ht="15">
      <c r="G572" s="170"/>
    </row>
    <row r="573" ht="15">
      <c r="G573" s="170"/>
    </row>
    <row r="574" ht="15">
      <c r="G574" s="170"/>
    </row>
    <row r="575" ht="15">
      <c r="G575" s="170"/>
    </row>
    <row r="576" ht="15">
      <c r="G576" s="170"/>
    </row>
    <row r="577" ht="15">
      <c r="G577" s="170"/>
    </row>
    <row r="578" ht="15">
      <c r="G578" s="170"/>
    </row>
    <row r="579" ht="15">
      <c r="G579" s="170"/>
    </row>
    <row r="580" ht="15">
      <c r="G580" s="170"/>
    </row>
    <row r="581" ht="15">
      <c r="G581" s="170"/>
    </row>
    <row r="582" ht="15">
      <c r="G582" s="170"/>
    </row>
    <row r="583" ht="15">
      <c r="G583" s="170"/>
    </row>
    <row r="584" ht="15">
      <c r="G584" s="170"/>
    </row>
    <row r="585" ht="15">
      <c r="G585" s="170"/>
    </row>
    <row r="586" ht="15">
      <c r="G586" s="170"/>
    </row>
    <row r="587" ht="15">
      <c r="G587" s="170"/>
    </row>
    <row r="588" ht="15">
      <c r="G588" s="170"/>
    </row>
    <row r="589" ht="15">
      <c r="G589" s="170"/>
    </row>
    <row r="590" ht="15">
      <c r="G590" s="170"/>
    </row>
    <row r="591" ht="15">
      <c r="G591" s="170"/>
    </row>
    <row r="592" ht="15">
      <c r="G592" s="170"/>
    </row>
    <row r="593" ht="15">
      <c r="G593" s="170"/>
    </row>
    <row r="594" ht="15">
      <c r="G594" s="170"/>
    </row>
    <row r="595" ht="15">
      <c r="G595" s="170"/>
    </row>
    <row r="596" ht="15">
      <c r="G596" s="170"/>
    </row>
    <row r="597" ht="15">
      <c r="G597" s="170"/>
    </row>
    <row r="598" ht="15">
      <c r="G598" s="170"/>
    </row>
    <row r="599" ht="15">
      <c r="G599" s="170"/>
    </row>
    <row r="600" ht="15">
      <c r="G600" s="170"/>
    </row>
    <row r="601" ht="15">
      <c r="G601" s="170"/>
    </row>
    <row r="602" ht="15">
      <c r="G602" s="170"/>
    </row>
    <row r="603" ht="15">
      <c r="G603" s="170"/>
    </row>
    <row r="604" ht="15">
      <c r="G604" s="170"/>
    </row>
    <row r="605" ht="15">
      <c r="G605" s="170"/>
    </row>
    <row r="606" ht="15">
      <c r="G606" s="170"/>
    </row>
    <row r="607" ht="15">
      <c r="G607" s="170"/>
    </row>
    <row r="608" ht="15">
      <c r="G608" s="170"/>
    </row>
    <row r="609" ht="15">
      <c r="G609" s="170"/>
    </row>
    <row r="610" ht="15">
      <c r="G610" s="170"/>
    </row>
    <row r="611" ht="15">
      <c r="G611" s="170"/>
    </row>
    <row r="612" ht="15">
      <c r="G612" s="170"/>
    </row>
    <row r="613" ht="15">
      <c r="G613" s="170"/>
    </row>
    <row r="614" ht="15">
      <c r="G614" s="170"/>
    </row>
    <row r="615" ht="15">
      <c r="G615" s="170"/>
    </row>
    <row r="616" ht="15">
      <c r="G616" s="170"/>
    </row>
    <row r="617" ht="15">
      <c r="G617" s="170"/>
    </row>
    <row r="618" ht="15">
      <c r="G618" s="170"/>
    </row>
    <row r="619" ht="15">
      <c r="G619" s="170"/>
    </row>
    <row r="620" ht="15">
      <c r="G620" s="170"/>
    </row>
    <row r="621" ht="15">
      <c r="G621" s="170"/>
    </row>
    <row r="622" ht="15">
      <c r="G622" s="170"/>
    </row>
    <row r="623" ht="15">
      <c r="G623" s="170"/>
    </row>
    <row r="624" ht="15">
      <c r="G624" s="170"/>
    </row>
    <row r="625" ht="15">
      <c r="G625" s="170"/>
    </row>
    <row r="626" ht="15">
      <c r="G626" s="170"/>
    </row>
    <row r="627" ht="15">
      <c r="G627" s="170"/>
    </row>
    <row r="628" ht="15">
      <c r="G628" s="170"/>
    </row>
    <row r="629" ht="15">
      <c r="G629" s="170"/>
    </row>
    <row r="630" ht="15">
      <c r="G630" s="170"/>
    </row>
    <row r="631" ht="15">
      <c r="G631" s="170"/>
    </row>
    <row r="632" ht="15">
      <c r="G632" s="170"/>
    </row>
    <row r="633" ht="15">
      <c r="G633" s="170"/>
    </row>
    <row r="634" ht="15">
      <c r="G634" s="170"/>
    </row>
    <row r="635" ht="15">
      <c r="G635" s="170"/>
    </row>
    <row r="636" ht="15">
      <c r="G636" s="170"/>
    </row>
    <row r="637" ht="15">
      <c r="G637" s="170"/>
    </row>
    <row r="638" ht="15">
      <c r="G638" s="170"/>
    </row>
    <row r="639" ht="15">
      <c r="G639" s="170"/>
    </row>
    <row r="640" ht="15">
      <c r="G640" s="170"/>
    </row>
    <row r="641" ht="15">
      <c r="G641" s="170"/>
    </row>
    <row r="642" ht="15">
      <c r="G642" s="170"/>
    </row>
    <row r="643" ht="15">
      <c r="G643" s="170"/>
    </row>
    <row r="644" ht="15">
      <c r="G644" s="170"/>
    </row>
    <row r="645" ht="15">
      <c r="G645" s="170"/>
    </row>
    <row r="646" ht="15">
      <c r="G646" s="170"/>
    </row>
    <row r="647" ht="15">
      <c r="G647" s="170"/>
    </row>
    <row r="648" ht="15">
      <c r="G648" s="170"/>
    </row>
    <row r="649" ht="15">
      <c r="G649" s="170"/>
    </row>
    <row r="650" ht="15">
      <c r="G650" s="170"/>
    </row>
    <row r="651" ht="15">
      <c r="G651" s="170"/>
    </row>
    <row r="652" ht="15">
      <c r="G652" s="170"/>
    </row>
    <row r="653" ht="15">
      <c r="G653" s="170"/>
    </row>
    <row r="654" ht="15">
      <c r="G654" s="170"/>
    </row>
    <row r="655" ht="15">
      <c r="G655" s="170"/>
    </row>
    <row r="656" ht="15">
      <c r="G656" s="170"/>
    </row>
    <row r="657" ht="15">
      <c r="G657" s="170"/>
    </row>
    <row r="658" ht="15">
      <c r="G658" s="170"/>
    </row>
    <row r="659" ht="15">
      <c r="G659" s="170"/>
    </row>
    <row r="660" ht="15">
      <c r="G660" s="170"/>
    </row>
    <row r="661" ht="15">
      <c r="G661" s="170"/>
    </row>
    <row r="662" ht="15">
      <c r="G662" s="170"/>
    </row>
    <row r="663" ht="15">
      <c r="G663" s="170"/>
    </row>
    <row r="664" ht="15">
      <c r="G664" s="170"/>
    </row>
    <row r="665" ht="15">
      <c r="G665" s="170"/>
    </row>
    <row r="666" ht="15">
      <c r="G666" s="170"/>
    </row>
    <row r="667" ht="15">
      <c r="G667" s="170"/>
    </row>
    <row r="668" ht="15">
      <c r="G668" s="170"/>
    </row>
    <row r="669" ht="15">
      <c r="G669" s="170"/>
    </row>
    <row r="670" ht="15">
      <c r="G670" s="170"/>
    </row>
    <row r="671" ht="15">
      <c r="G671" s="170"/>
    </row>
    <row r="672" ht="15">
      <c r="G672" s="170"/>
    </row>
    <row r="673" ht="15">
      <c r="G673" s="170"/>
    </row>
    <row r="674" ht="15">
      <c r="G674" s="170"/>
    </row>
    <row r="675" ht="15">
      <c r="G675" s="170"/>
    </row>
    <row r="676" ht="15">
      <c r="G676" s="170"/>
    </row>
    <row r="677" ht="15">
      <c r="G677" s="170"/>
    </row>
    <row r="678" ht="15">
      <c r="G678" s="170"/>
    </row>
    <row r="679" ht="15">
      <c r="G679" s="170"/>
    </row>
    <row r="680" ht="15">
      <c r="G680" s="170"/>
    </row>
    <row r="681" ht="15">
      <c r="G681" s="170"/>
    </row>
    <row r="682" ht="15">
      <c r="G682" s="170"/>
    </row>
    <row r="683" ht="15">
      <c r="G683" s="170"/>
    </row>
    <row r="684" ht="15">
      <c r="G684" s="170"/>
    </row>
    <row r="685" ht="15">
      <c r="G685" s="170"/>
    </row>
    <row r="686" ht="15">
      <c r="G686" s="170"/>
    </row>
    <row r="687" ht="15">
      <c r="G687" s="170"/>
    </row>
    <row r="688" ht="15">
      <c r="G688" s="170"/>
    </row>
    <row r="689" ht="15">
      <c r="G689" s="170"/>
    </row>
    <row r="690" ht="15">
      <c r="G690" s="170"/>
    </row>
    <row r="691" ht="15">
      <c r="G691" s="170"/>
    </row>
    <row r="692" ht="15">
      <c r="G692" s="170"/>
    </row>
    <row r="693" ht="15">
      <c r="G693" s="170"/>
    </row>
    <row r="694" ht="15">
      <c r="G694" s="170"/>
    </row>
    <row r="695" ht="15">
      <c r="G695" s="170"/>
    </row>
    <row r="696" ht="15">
      <c r="G696" s="170"/>
    </row>
    <row r="697" ht="15">
      <c r="G697" s="170"/>
    </row>
    <row r="698" ht="15">
      <c r="G698" s="170"/>
    </row>
    <row r="699" ht="15">
      <c r="G699" s="170"/>
    </row>
    <row r="700" ht="15">
      <c r="G700" s="170"/>
    </row>
    <row r="701" ht="15">
      <c r="G701" s="170"/>
    </row>
    <row r="702" ht="15">
      <c r="G702" s="170"/>
    </row>
    <row r="703" ht="15">
      <c r="G703" s="170"/>
    </row>
    <row r="704" ht="15">
      <c r="G704" s="170"/>
    </row>
    <row r="705" ht="15">
      <c r="G705" s="170"/>
    </row>
    <row r="706" ht="15">
      <c r="G706" s="170"/>
    </row>
    <row r="707" ht="15">
      <c r="G707" s="170"/>
    </row>
    <row r="708" ht="15">
      <c r="G708" s="170"/>
    </row>
    <row r="709" ht="15">
      <c r="G709" s="170"/>
    </row>
    <row r="710" ht="15">
      <c r="G710" s="170"/>
    </row>
    <row r="711" ht="15">
      <c r="G711" s="170"/>
    </row>
    <row r="712" ht="15">
      <c r="G712" s="170"/>
    </row>
    <row r="713" ht="15">
      <c r="G713" s="170"/>
    </row>
    <row r="714" ht="15">
      <c r="G714" s="170"/>
    </row>
    <row r="715" ht="15">
      <c r="G715" s="170"/>
    </row>
    <row r="716" ht="15">
      <c r="G716" s="170"/>
    </row>
    <row r="717" ht="15">
      <c r="G717" s="170"/>
    </row>
    <row r="718" ht="15">
      <c r="G718" s="170"/>
    </row>
    <row r="719" ht="15">
      <c r="G719" s="170"/>
    </row>
    <row r="720" ht="15">
      <c r="G720" s="170"/>
    </row>
    <row r="721" ht="15">
      <c r="G721" s="170"/>
    </row>
    <row r="722" ht="15">
      <c r="G722" s="170"/>
    </row>
    <row r="723" ht="15">
      <c r="G723" s="170"/>
    </row>
    <row r="724" ht="15">
      <c r="G724" s="170"/>
    </row>
    <row r="725" ht="15">
      <c r="G725" s="170"/>
    </row>
    <row r="726" ht="15">
      <c r="G726" s="170"/>
    </row>
    <row r="727" ht="15">
      <c r="G727" s="170"/>
    </row>
    <row r="728" ht="15">
      <c r="G728" s="170"/>
    </row>
    <row r="729" ht="15">
      <c r="G729" s="170"/>
    </row>
    <row r="730" ht="15">
      <c r="G730" s="170"/>
    </row>
    <row r="731" ht="15">
      <c r="G731" s="170"/>
    </row>
    <row r="732" ht="15">
      <c r="G732" s="170"/>
    </row>
    <row r="733" ht="15">
      <c r="G733" s="170"/>
    </row>
    <row r="734" ht="15">
      <c r="G734" s="170"/>
    </row>
    <row r="735" ht="15">
      <c r="G735" s="170"/>
    </row>
    <row r="736" ht="15">
      <c r="G736" s="170"/>
    </row>
    <row r="737" ht="15">
      <c r="G737" s="170"/>
    </row>
    <row r="738" ht="15">
      <c r="G738" s="170"/>
    </row>
    <row r="739" ht="15">
      <c r="G739" s="170"/>
    </row>
    <row r="740" ht="15">
      <c r="G740" s="170"/>
    </row>
    <row r="741" ht="15">
      <c r="G741" s="170"/>
    </row>
    <row r="742" ht="15">
      <c r="G742" s="170"/>
    </row>
    <row r="743" ht="15">
      <c r="G743" s="170"/>
    </row>
    <row r="744" ht="15">
      <c r="G744" s="170"/>
    </row>
    <row r="745" ht="15">
      <c r="G745" s="170"/>
    </row>
    <row r="746" ht="15">
      <c r="G746" s="170"/>
    </row>
    <row r="747" ht="15">
      <c r="G747" s="170"/>
    </row>
    <row r="748" ht="15">
      <c r="G748" s="170"/>
    </row>
    <row r="749" ht="15">
      <c r="G749" s="170"/>
    </row>
    <row r="750" ht="15">
      <c r="G750" s="170"/>
    </row>
    <row r="751" ht="15">
      <c r="G751" s="170"/>
    </row>
    <row r="752" ht="15">
      <c r="G752" s="170"/>
    </row>
    <row r="753" ht="15">
      <c r="G753" s="170"/>
    </row>
    <row r="754" ht="15">
      <c r="G754" s="170"/>
    </row>
    <row r="755" ht="15">
      <c r="G755" s="170"/>
    </row>
    <row r="756" ht="15">
      <c r="G756" s="170"/>
    </row>
    <row r="757" ht="15">
      <c r="G757" s="170"/>
    </row>
    <row r="758" ht="15">
      <c r="G758" s="170"/>
    </row>
    <row r="759" ht="15">
      <c r="G759" s="170"/>
    </row>
    <row r="760" ht="15">
      <c r="G760" s="170"/>
    </row>
    <row r="761" ht="15">
      <c r="G761" s="170"/>
    </row>
    <row r="762" ht="15">
      <c r="G762" s="170"/>
    </row>
    <row r="763" ht="15">
      <c r="G763" s="170"/>
    </row>
    <row r="764" ht="15">
      <c r="G764" s="170"/>
    </row>
    <row r="765" ht="15">
      <c r="G765" s="170"/>
    </row>
    <row r="766" ht="15">
      <c r="G766" s="170"/>
    </row>
    <row r="767" ht="15">
      <c r="G767" s="170"/>
    </row>
    <row r="768" ht="15">
      <c r="G768" s="170"/>
    </row>
    <row r="769" ht="15">
      <c r="G769" s="170"/>
    </row>
    <row r="770" ht="15">
      <c r="G770" s="170"/>
    </row>
    <row r="771" ht="15">
      <c r="G771" s="170"/>
    </row>
    <row r="772" ht="15">
      <c r="G772" s="170"/>
    </row>
    <row r="773" ht="15">
      <c r="G773" s="170"/>
    </row>
    <row r="774" ht="15">
      <c r="G774" s="170"/>
    </row>
    <row r="775" ht="15">
      <c r="G775" s="170"/>
    </row>
    <row r="776" ht="15">
      <c r="G776" s="170"/>
    </row>
    <row r="777" ht="15">
      <c r="G777" s="170"/>
    </row>
    <row r="778" ht="15">
      <c r="G778" s="170"/>
    </row>
    <row r="779" ht="15">
      <c r="G779" s="170"/>
    </row>
    <row r="780" ht="15">
      <c r="G780" s="170"/>
    </row>
    <row r="781" ht="15">
      <c r="G781" s="170"/>
    </row>
    <row r="782" ht="15">
      <c r="G782" s="170"/>
    </row>
    <row r="783" ht="15">
      <c r="G783" s="170"/>
    </row>
    <row r="784" ht="15">
      <c r="G784" s="170"/>
    </row>
    <row r="785" ht="15">
      <c r="G785" s="170"/>
    </row>
    <row r="786" ht="15">
      <c r="G786" s="170"/>
    </row>
    <row r="787" ht="15">
      <c r="G787" s="170"/>
    </row>
    <row r="788" ht="15">
      <c r="G788" s="170"/>
    </row>
    <row r="789" ht="15">
      <c r="G789" s="170"/>
    </row>
    <row r="790" ht="15">
      <c r="G790" s="170"/>
    </row>
    <row r="791" ht="15">
      <c r="G791" s="170"/>
    </row>
    <row r="792" ht="15">
      <c r="G792" s="170"/>
    </row>
    <row r="793" ht="15">
      <c r="G793" s="170"/>
    </row>
    <row r="794" ht="15">
      <c r="G794" s="170"/>
    </row>
    <row r="795" ht="15">
      <c r="G795" s="170"/>
    </row>
    <row r="796" ht="15">
      <c r="G796" s="170"/>
    </row>
    <row r="797" ht="15">
      <c r="G797" s="170"/>
    </row>
    <row r="798" ht="15">
      <c r="G798" s="170"/>
    </row>
    <row r="799" ht="15">
      <c r="G799" s="170"/>
    </row>
    <row r="800" ht="15">
      <c r="G800" s="170"/>
    </row>
    <row r="801" ht="15">
      <c r="G801" s="170"/>
    </row>
    <row r="802" ht="15">
      <c r="G802" s="170"/>
    </row>
    <row r="803" ht="15">
      <c r="G803" s="170"/>
    </row>
    <row r="804" ht="15">
      <c r="G804" s="170"/>
    </row>
    <row r="805" ht="15">
      <c r="G805" s="170"/>
    </row>
    <row r="806" ht="15">
      <c r="G806" s="170"/>
    </row>
    <row r="807" ht="15">
      <c r="G807" s="170"/>
    </row>
    <row r="808" ht="15">
      <c r="G808" s="170"/>
    </row>
    <row r="809" ht="15">
      <c r="G809" s="170"/>
    </row>
    <row r="810" ht="15">
      <c r="G810" s="170"/>
    </row>
    <row r="811" ht="15">
      <c r="G811" s="170"/>
    </row>
    <row r="812" ht="15">
      <c r="G812" s="170"/>
    </row>
    <row r="813" ht="15">
      <c r="G813" s="170"/>
    </row>
    <row r="814" ht="15">
      <c r="G814" s="170"/>
    </row>
    <row r="815" ht="15">
      <c r="G815" s="170"/>
    </row>
    <row r="816" ht="15">
      <c r="G816" s="170"/>
    </row>
    <row r="817" ht="15">
      <c r="G817" s="170"/>
    </row>
    <row r="818" ht="15">
      <c r="G818" s="170"/>
    </row>
    <row r="819" ht="15">
      <c r="G819" s="170"/>
    </row>
    <row r="820" ht="15">
      <c r="G820" s="170"/>
    </row>
    <row r="821" ht="15">
      <c r="G821" s="170"/>
    </row>
    <row r="822" ht="15">
      <c r="G822" s="170"/>
    </row>
    <row r="823" ht="15">
      <c r="G823" s="170"/>
    </row>
    <row r="824" ht="15">
      <c r="G824" s="170"/>
    </row>
    <row r="825" ht="15">
      <c r="G825" s="170"/>
    </row>
    <row r="826" ht="15">
      <c r="G826" s="170"/>
    </row>
    <row r="827" ht="15">
      <c r="G827" s="170"/>
    </row>
    <row r="828" ht="15">
      <c r="G828" s="170"/>
    </row>
    <row r="829" ht="15">
      <c r="G829" s="170"/>
    </row>
    <row r="830" ht="15">
      <c r="G830" s="170"/>
    </row>
    <row r="831" ht="15">
      <c r="G831" s="170"/>
    </row>
    <row r="832" ht="15">
      <c r="G832" s="170"/>
    </row>
    <row r="833" ht="15">
      <c r="G833" s="170"/>
    </row>
    <row r="834" ht="15">
      <c r="G834" s="170"/>
    </row>
    <row r="835" ht="15">
      <c r="G835" s="170"/>
    </row>
    <row r="836" ht="15">
      <c r="G836" s="170"/>
    </row>
    <row r="837" ht="15">
      <c r="G837" s="170"/>
    </row>
    <row r="838" ht="15">
      <c r="G838" s="170"/>
    </row>
    <row r="839" ht="15">
      <c r="G839" s="170"/>
    </row>
    <row r="840" ht="15">
      <c r="G840" s="170"/>
    </row>
    <row r="841" ht="15">
      <c r="G841" s="170"/>
    </row>
    <row r="842" ht="15">
      <c r="G842" s="170"/>
    </row>
    <row r="843" ht="15">
      <c r="G843" s="170"/>
    </row>
    <row r="844" ht="15">
      <c r="G844" s="170"/>
    </row>
    <row r="845" ht="15">
      <c r="G845" s="170"/>
    </row>
    <row r="846" ht="15">
      <c r="G846" s="170"/>
    </row>
    <row r="847" ht="15">
      <c r="G847" s="170"/>
    </row>
    <row r="848" ht="15">
      <c r="G848" s="170"/>
    </row>
    <row r="849" ht="15">
      <c r="G849" s="170"/>
    </row>
    <row r="850" ht="15">
      <c r="G850" s="170"/>
    </row>
    <row r="851" ht="15">
      <c r="G851" s="170"/>
    </row>
    <row r="852" ht="15">
      <c r="G852" s="170"/>
    </row>
    <row r="853" ht="15">
      <c r="G853" s="170"/>
    </row>
    <row r="854" ht="15">
      <c r="G854" s="170"/>
    </row>
    <row r="855" ht="15">
      <c r="G855" s="170"/>
    </row>
    <row r="856" ht="15">
      <c r="G856" s="170"/>
    </row>
    <row r="857" ht="15">
      <c r="G857" s="170"/>
    </row>
    <row r="858" ht="15">
      <c r="G858" s="170"/>
    </row>
    <row r="859" ht="15">
      <c r="G859" s="170"/>
    </row>
    <row r="860" ht="15">
      <c r="G860" s="170"/>
    </row>
    <row r="861" ht="15">
      <c r="G861" s="170"/>
    </row>
    <row r="862" ht="15">
      <c r="G862" s="170"/>
    </row>
    <row r="863" ht="15">
      <c r="G863" s="170"/>
    </row>
    <row r="864" ht="15">
      <c r="G864" s="170"/>
    </row>
    <row r="865" ht="15">
      <c r="G865" s="170"/>
    </row>
    <row r="866" ht="15">
      <c r="G866" s="170"/>
    </row>
    <row r="867" ht="15">
      <c r="G867" s="170"/>
    </row>
    <row r="868" ht="15">
      <c r="G868" s="170"/>
    </row>
    <row r="869" ht="15">
      <c r="G869" s="170"/>
    </row>
    <row r="870" ht="15">
      <c r="G870" s="170"/>
    </row>
    <row r="871" ht="15">
      <c r="G871" s="170"/>
    </row>
    <row r="872" ht="15">
      <c r="G872" s="170"/>
    </row>
    <row r="873" ht="15">
      <c r="G873" s="170"/>
    </row>
    <row r="874" ht="15">
      <c r="G874" s="170"/>
    </row>
    <row r="875" ht="15">
      <c r="G875" s="170"/>
    </row>
    <row r="876" ht="15">
      <c r="G876" s="170"/>
    </row>
    <row r="877" ht="15">
      <c r="G877" s="170"/>
    </row>
    <row r="878" ht="15">
      <c r="G878" s="170"/>
    </row>
    <row r="879" ht="15">
      <c r="G879" s="170"/>
    </row>
    <row r="880" ht="15">
      <c r="G880" s="170"/>
    </row>
    <row r="881" ht="15">
      <c r="G881" s="170"/>
    </row>
    <row r="882" ht="15">
      <c r="G882" s="170"/>
    </row>
    <row r="883" ht="15">
      <c r="G883" s="170"/>
    </row>
    <row r="884" ht="15">
      <c r="G884" s="170"/>
    </row>
    <row r="885" ht="15">
      <c r="G885" s="170"/>
    </row>
    <row r="886" ht="15">
      <c r="G886" s="170"/>
    </row>
    <row r="887" ht="15">
      <c r="G887" s="170"/>
    </row>
    <row r="888" ht="15">
      <c r="G888" s="170"/>
    </row>
    <row r="889" ht="15">
      <c r="G889" s="170"/>
    </row>
    <row r="890" ht="15">
      <c r="G890" s="170"/>
    </row>
    <row r="891" ht="15">
      <c r="G891" s="170"/>
    </row>
    <row r="892" ht="15">
      <c r="G892" s="170"/>
    </row>
    <row r="893" ht="15">
      <c r="G893" s="170"/>
    </row>
    <row r="894" ht="15">
      <c r="G894" s="170"/>
    </row>
    <row r="895" ht="15">
      <c r="G895" s="170"/>
    </row>
    <row r="896" ht="15">
      <c r="G896" s="170"/>
    </row>
    <row r="897" ht="15">
      <c r="G897" s="170"/>
    </row>
    <row r="898" ht="15">
      <c r="G898" s="170"/>
    </row>
    <row r="899" ht="15">
      <c r="G899" s="170"/>
    </row>
    <row r="900" ht="15">
      <c r="G900" s="170"/>
    </row>
    <row r="901" ht="15">
      <c r="G901" s="170"/>
    </row>
    <row r="902" ht="15">
      <c r="G902" s="170"/>
    </row>
    <row r="903" ht="15">
      <c r="G903" s="170"/>
    </row>
    <row r="904" ht="15">
      <c r="G904" s="170"/>
    </row>
    <row r="905" ht="15">
      <c r="G905" s="170"/>
    </row>
    <row r="906" ht="15">
      <c r="G906" s="170"/>
    </row>
    <row r="907" ht="15">
      <c r="G907" s="170"/>
    </row>
    <row r="908" ht="15">
      <c r="G908" s="170"/>
    </row>
    <row r="909" ht="15">
      <c r="G909" s="170"/>
    </row>
    <row r="910" ht="15">
      <c r="G910" s="170"/>
    </row>
    <row r="911" ht="15">
      <c r="G911" s="170"/>
    </row>
    <row r="912" ht="15">
      <c r="G912" s="170"/>
    </row>
    <row r="913" ht="15">
      <c r="G913" s="170"/>
    </row>
    <row r="914" ht="15">
      <c r="G914" s="170"/>
    </row>
    <row r="915" ht="15">
      <c r="G915" s="170"/>
    </row>
    <row r="916" ht="15">
      <c r="G916" s="170"/>
    </row>
    <row r="917" ht="15">
      <c r="G917" s="170"/>
    </row>
    <row r="918" ht="15">
      <c r="G918" s="170"/>
    </row>
    <row r="919" ht="15">
      <c r="G919" s="170"/>
    </row>
    <row r="920" ht="15">
      <c r="G920" s="170"/>
    </row>
    <row r="921" ht="15">
      <c r="G921" s="170"/>
    </row>
    <row r="922" ht="15">
      <c r="G922" s="170"/>
    </row>
    <row r="923" ht="15">
      <c r="G923" s="170"/>
    </row>
    <row r="924" ht="15">
      <c r="G924" s="170"/>
    </row>
    <row r="925" ht="15">
      <c r="G925" s="170"/>
    </row>
    <row r="926" ht="15">
      <c r="G926" s="170"/>
    </row>
    <row r="927" ht="15">
      <c r="G927" s="170"/>
    </row>
    <row r="928" ht="15">
      <c r="G928" s="170"/>
    </row>
    <row r="929" ht="15">
      <c r="G929" s="170"/>
    </row>
    <row r="930" ht="15">
      <c r="G930" s="170"/>
    </row>
    <row r="931" ht="15">
      <c r="G931" s="170"/>
    </row>
    <row r="932" ht="15">
      <c r="G932" s="170"/>
    </row>
    <row r="933" ht="15">
      <c r="G933" s="170"/>
    </row>
    <row r="934" ht="15">
      <c r="G934" s="170"/>
    </row>
    <row r="935" ht="15">
      <c r="G935" s="170"/>
    </row>
    <row r="936" ht="15">
      <c r="G936" s="170"/>
    </row>
    <row r="937" ht="15">
      <c r="G937" s="170"/>
    </row>
    <row r="938" ht="15">
      <c r="G938" s="170"/>
    </row>
    <row r="939" ht="15">
      <c r="G939" s="170"/>
    </row>
    <row r="940" ht="15">
      <c r="G940" s="170"/>
    </row>
    <row r="941" ht="15">
      <c r="G941" s="170"/>
    </row>
    <row r="942" ht="15">
      <c r="G942" s="170"/>
    </row>
    <row r="943" ht="15">
      <c r="G943" s="170"/>
    </row>
    <row r="944" ht="15">
      <c r="G944" s="170"/>
    </row>
    <row r="945" ht="15">
      <c r="G945" s="170"/>
    </row>
    <row r="946" ht="15">
      <c r="G946" s="170"/>
    </row>
    <row r="947" ht="15">
      <c r="G947" s="170"/>
    </row>
    <row r="948" ht="15">
      <c r="G948" s="170"/>
    </row>
    <row r="949" ht="15">
      <c r="G949" s="170"/>
    </row>
    <row r="950" ht="15">
      <c r="G950" s="170"/>
    </row>
    <row r="951" ht="15">
      <c r="G951" s="170"/>
    </row>
    <row r="952" ht="15">
      <c r="G952" s="170"/>
    </row>
    <row r="953" ht="15">
      <c r="G953" s="170"/>
    </row>
    <row r="954" ht="15">
      <c r="G954" s="170"/>
    </row>
    <row r="955" ht="15">
      <c r="G955" s="170"/>
    </row>
    <row r="956" ht="15">
      <c r="G956" s="170"/>
    </row>
    <row r="957" ht="15">
      <c r="G957" s="170"/>
    </row>
    <row r="958" ht="15">
      <c r="G958" s="170"/>
    </row>
    <row r="959" ht="15">
      <c r="G959" s="170"/>
    </row>
    <row r="960" ht="15">
      <c r="G960" s="170"/>
    </row>
    <row r="961" ht="15">
      <c r="G961" s="170"/>
    </row>
    <row r="962" ht="15">
      <c r="G962" s="170"/>
    </row>
    <row r="963" ht="15">
      <c r="G963" s="170"/>
    </row>
    <row r="964" ht="15">
      <c r="G964" s="170"/>
    </row>
    <row r="965" ht="15">
      <c r="G965" s="170"/>
    </row>
    <row r="966" ht="15">
      <c r="G966" s="170"/>
    </row>
    <row r="967" ht="15">
      <c r="G967" s="170"/>
    </row>
    <row r="968" ht="15">
      <c r="G968" s="170"/>
    </row>
    <row r="969" ht="15">
      <c r="G969" s="170"/>
    </row>
    <row r="970" ht="15">
      <c r="G970" s="170"/>
    </row>
    <row r="971" ht="15">
      <c r="G971" s="170"/>
    </row>
    <row r="972" ht="15">
      <c r="G972" s="170"/>
    </row>
    <row r="973" ht="15">
      <c r="G973" s="170"/>
    </row>
    <row r="974" ht="15">
      <c r="G974" s="170"/>
    </row>
    <row r="975" ht="15">
      <c r="G975" s="170"/>
    </row>
    <row r="976" ht="15">
      <c r="G976" s="170"/>
    </row>
    <row r="977" ht="15">
      <c r="G977" s="170"/>
    </row>
    <row r="978" ht="15">
      <c r="G978" s="170"/>
    </row>
    <row r="979" ht="15">
      <c r="G979" s="170"/>
    </row>
    <row r="980" ht="15">
      <c r="G980" s="170"/>
    </row>
    <row r="981" ht="15">
      <c r="G981" s="170"/>
    </row>
    <row r="982" ht="15">
      <c r="G982" s="170"/>
    </row>
    <row r="983" ht="15">
      <c r="G983" s="170"/>
    </row>
    <row r="984" ht="15">
      <c r="G984" s="170"/>
    </row>
    <row r="985" ht="15">
      <c r="G985" s="170"/>
    </row>
    <row r="986" ht="15">
      <c r="G986" s="170"/>
    </row>
    <row r="987" ht="15">
      <c r="G987" s="170"/>
    </row>
    <row r="988" ht="15">
      <c r="G988" s="170"/>
    </row>
    <row r="989" ht="15">
      <c r="G989" s="170"/>
    </row>
    <row r="990" ht="15">
      <c r="G990" s="170"/>
    </row>
    <row r="991" ht="15">
      <c r="G991" s="170"/>
    </row>
    <row r="992" ht="15">
      <c r="G992" s="170"/>
    </row>
    <row r="993" ht="15">
      <c r="G993" s="170"/>
    </row>
    <row r="994" ht="15">
      <c r="G994" s="170"/>
    </row>
    <row r="995" ht="15">
      <c r="G995" s="170"/>
    </row>
    <row r="996" ht="15">
      <c r="G996" s="170"/>
    </row>
    <row r="997" ht="15">
      <c r="G997" s="170"/>
    </row>
    <row r="998" ht="15">
      <c r="G998" s="170"/>
    </row>
    <row r="999" ht="15">
      <c r="G999" s="170"/>
    </row>
    <row r="1000" ht="15">
      <c r="G1000" s="170"/>
    </row>
    <row r="1001" ht="15">
      <c r="G1001" s="170"/>
    </row>
    <row r="1002" ht="15">
      <c r="G1002" s="170"/>
    </row>
    <row r="1003" ht="15">
      <c r="G1003" s="170"/>
    </row>
    <row r="1004" ht="15">
      <c r="G1004" s="170"/>
    </row>
    <row r="1005" ht="15">
      <c r="G1005" s="170"/>
    </row>
    <row r="1006" ht="15">
      <c r="G1006" s="170"/>
    </row>
    <row r="1007" ht="15">
      <c r="G1007" s="170"/>
    </row>
    <row r="1008" ht="15">
      <c r="G1008" s="170"/>
    </row>
    <row r="1009" ht="15">
      <c r="G1009" s="170"/>
    </row>
    <row r="1010" ht="15">
      <c r="G1010" s="170"/>
    </row>
    <row r="1011" ht="15">
      <c r="G1011" s="170"/>
    </row>
    <row r="1012" ht="15">
      <c r="G1012" s="170"/>
    </row>
    <row r="1013" ht="15">
      <c r="G1013" s="170"/>
    </row>
    <row r="1014" ht="15">
      <c r="G1014" s="170"/>
    </row>
    <row r="1015" ht="15">
      <c r="G1015" s="170"/>
    </row>
    <row r="1016" ht="15">
      <c r="G1016" s="170"/>
    </row>
    <row r="1017" ht="15">
      <c r="G1017" s="170"/>
    </row>
    <row r="1018" ht="15">
      <c r="G1018" s="170"/>
    </row>
    <row r="1019" ht="15">
      <c r="G1019" s="170"/>
    </row>
    <row r="1020" ht="15">
      <c r="G1020" s="170"/>
    </row>
    <row r="1021" ht="15">
      <c r="G1021" s="170"/>
    </row>
    <row r="1022" ht="15">
      <c r="G1022" s="170"/>
    </row>
    <row r="1023" ht="15">
      <c r="G1023" s="170"/>
    </row>
    <row r="1024" ht="15">
      <c r="G1024" s="170"/>
    </row>
    <row r="1025" ht="15">
      <c r="G1025" s="170"/>
    </row>
    <row r="1026" ht="15">
      <c r="G1026" s="170"/>
    </row>
    <row r="1027" ht="15">
      <c r="G1027" s="170"/>
    </row>
    <row r="1028" ht="15">
      <c r="G1028" s="170"/>
    </row>
    <row r="1029" ht="15">
      <c r="G1029" s="170"/>
    </row>
    <row r="1030" ht="15">
      <c r="G1030" s="170"/>
    </row>
    <row r="1031" ht="15">
      <c r="G1031" s="170"/>
    </row>
    <row r="1032" ht="15">
      <c r="G1032" s="170"/>
    </row>
    <row r="1033" ht="15">
      <c r="G1033" s="170"/>
    </row>
    <row r="1034" ht="15">
      <c r="G1034" s="170"/>
    </row>
    <row r="1035" ht="15">
      <c r="G1035" s="170"/>
    </row>
    <row r="1036" ht="15">
      <c r="G1036" s="170"/>
    </row>
    <row r="1037" ht="15">
      <c r="G1037" s="170"/>
    </row>
    <row r="1038" ht="15">
      <c r="G1038" s="170"/>
    </row>
    <row r="1039" ht="15">
      <c r="G1039" s="170"/>
    </row>
    <row r="1040" ht="15">
      <c r="G1040" s="170"/>
    </row>
    <row r="1041" ht="15">
      <c r="G1041" s="170"/>
    </row>
    <row r="1042" ht="15">
      <c r="G1042" s="170"/>
    </row>
    <row r="1043" ht="15">
      <c r="G1043" s="170"/>
    </row>
    <row r="1044" ht="15">
      <c r="G1044" s="170"/>
    </row>
    <row r="1045" ht="15">
      <c r="G1045" s="170"/>
    </row>
    <row r="1046" ht="15">
      <c r="G1046" s="170"/>
    </row>
    <row r="1047" ht="15">
      <c r="G1047" s="170"/>
    </row>
    <row r="1048" ht="15">
      <c r="G1048" s="170"/>
    </row>
    <row r="1049" ht="15">
      <c r="G1049" s="170"/>
    </row>
    <row r="1050" ht="15">
      <c r="G1050" s="170"/>
    </row>
    <row r="1051" ht="15">
      <c r="G1051" s="170"/>
    </row>
    <row r="1052" ht="15">
      <c r="G1052" s="170"/>
    </row>
    <row r="1053" ht="15">
      <c r="G1053" s="170"/>
    </row>
    <row r="1054" ht="15">
      <c r="G1054" s="170"/>
    </row>
    <row r="1055" ht="15">
      <c r="G1055" s="170"/>
    </row>
    <row r="1056" ht="15">
      <c r="G1056" s="170"/>
    </row>
    <row r="1057" ht="15">
      <c r="G1057" s="170"/>
    </row>
    <row r="1058" ht="15">
      <c r="G1058" s="170"/>
    </row>
    <row r="1059" ht="15">
      <c r="G1059" s="170"/>
    </row>
    <row r="1060" ht="15">
      <c r="G1060" s="170"/>
    </row>
    <row r="1061" ht="15">
      <c r="G1061" s="170"/>
    </row>
    <row r="1062" ht="15">
      <c r="G1062" s="170"/>
    </row>
    <row r="1063" ht="15">
      <c r="G1063" s="170"/>
    </row>
    <row r="1064" ht="15">
      <c r="G1064" s="170"/>
    </row>
    <row r="1065" ht="15">
      <c r="G1065" s="170"/>
    </row>
    <row r="1066" ht="15">
      <c r="G1066" s="170"/>
    </row>
    <row r="1067" ht="15">
      <c r="G1067" s="170"/>
    </row>
    <row r="1068" ht="15">
      <c r="G1068" s="170"/>
    </row>
    <row r="1069" ht="15">
      <c r="G1069" s="170"/>
    </row>
    <row r="1070" ht="15">
      <c r="G1070" s="170"/>
    </row>
    <row r="1071" ht="15">
      <c r="G1071" s="170"/>
    </row>
    <row r="1072" ht="15">
      <c r="G1072" s="170"/>
    </row>
    <row r="1073" ht="15">
      <c r="G1073" s="170"/>
    </row>
    <row r="1074" ht="15">
      <c r="G1074" s="170"/>
    </row>
    <row r="1075" ht="15">
      <c r="G1075" s="170"/>
    </row>
    <row r="1076" ht="15">
      <c r="G1076" s="170"/>
    </row>
    <row r="1077" ht="15">
      <c r="G1077" s="170"/>
    </row>
    <row r="1078" ht="15">
      <c r="G1078" s="170"/>
    </row>
    <row r="1079" ht="15">
      <c r="G1079" s="170"/>
    </row>
    <row r="1080" ht="15">
      <c r="G1080" s="170"/>
    </row>
    <row r="1081" ht="15">
      <c r="G1081" s="170"/>
    </row>
    <row r="1082" ht="15">
      <c r="G1082" s="170"/>
    </row>
    <row r="1083" ht="15">
      <c r="G1083" s="170"/>
    </row>
    <row r="1084" ht="15">
      <c r="G1084" s="170"/>
    </row>
    <row r="1085" ht="15">
      <c r="G1085" s="170"/>
    </row>
    <row r="1086" ht="15">
      <c r="G1086" s="170"/>
    </row>
    <row r="1087" ht="15">
      <c r="G1087" s="170"/>
    </row>
    <row r="1088" ht="15">
      <c r="G1088" s="170"/>
    </row>
    <row r="1089" ht="15">
      <c r="G1089" s="170"/>
    </row>
    <row r="1090" ht="15">
      <c r="G1090" s="170"/>
    </row>
    <row r="1091" ht="15">
      <c r="G1091" s="170"/>
    </row>
    <row r="1092" ht="15">
      <c r="G1092" s="170"/>
    </row>
    <row r="1093" ht="15">
      <c r="G1093" s="170"/>
    </row>
    <row r="1094" ht="15">
      <c r="G1094" s="170"/>
    </row>
    <row r="1095" ht="15">
      <c r="G1095" s="170"/>
    </row>
    <row r="1096" ht="15">
      <c r="G1096" s="170"/>
    </row>
    <row r="1097" ht="15">
      <c r="G1097" s="170"/>
    </row>
    <row r="1098" ht="15">
      <c r="G1098" s="170"/>
    </row>
    <row r="1099" ht="15">
      <c r="G1099" s="170"/>
    </row>
    <row r="1100" ht="15">
      <c r="G1100" s="170"/>
    </row>
    <row r="1101" ht="15">
      <c r="G1101" s="170"/>
    </row>
    <row r="1102" ht="15">
      <c r="G1102" s="170"/>
    </row>
    <row r="1103" ht="15">
      <c r="G1103" s="170"/>
    </row>
    <row r="1104" ht="15">
      <c r="G1104" s="170"/>
    </row>
    <row r="1105" ht="15">
      <c r="G1105" s="170"/>
    </row>
    <row r="1106" ht="15">
      <c r="G1106" s="170"/>
    </row>
    <row r="1107" ht="15">
      <c r="G1107" s="170"/>
    </row>
    <row r="1108" ht="15">
      <c r="G1108" s="170"/>
    </row>
    <row r="1109" ht="15">
      <c r="G1109" s="170"/>
    </row>
    <row r="1110" ht="15">
      <c r="G1110" s="170"/>
    </row>
    <row r="1111" ht="15">
      <c r="G1111" s="170"/>
    </row>
    <row r="1112" ht="15">
      <c r="G1112" s="170"/>
    </row>
    <row r="1113" ht="15">
      <c r="G1113" s="170"/>
    </row>
    <row r="1114" ht="15">
      <c r="G1114" s="170"/>
    </row>
    <row r="1115" ht="15">
      <c r="G1115" s="170"/>
    </row>
    <row r="1116" ht="15">
      <c r="G1116" s="170"/>
    </row>
    <row r="1117" ht="15">
      <c r="G1117" s="170"/>
    </row>
    <row r="1118" ht="15">
      <c r="G1118" s="170"/>
    </row>
    <row r="1119" ht="15">
      <c r="G1119" s="170"/>
    </row>
    <row r="1120" ht="15">
      <c r="G1120" s="170"/>
    </row>
    <row r="1121" ht="15">
      <c r="G1121" s="170"/>
    </row>
    <row r="1122" ht="15">
      <c r="G1122" s="170"/>
    </row>
    <row r="1123" ht="15">
      <c r="G1123" s="170"/>
    </row>
    <row r="1124" ht="15">
      <c r="G1124" s="170"/>
    </row>
    <row r="1125" ht="15">
      <c r="G1125" s="170"/>
    </row>
    <row r="1126" ht="15">
      <c r="G1126" s="170"/>
    </row>
    <row r="1127" ht="15">
      <c r="G1127" s="170"/>
    </row>
    <row r="1128" ht="15">
      <c r="G1128" s="170"/>
    </row>
    <row r="1129" ht="15">
      <c r="G1129" s="170"/>
    </row>
    <row r="1130" ht="15">
      <c r="G1130" s="170"/>
    </row>
    <row r="1131" ht="15">
      <c r="G1131" s="170"/>
    </row>
    <row r="1132" ht="15">
      <c r="G1132" s="170"/>
    </row>
    <row r="1133" ht="15">
      <c r="G1133" s="170"/>
    </row>
    <row r="1134" ht="15">
      <c r="G1134" s="170"/>
    </row>
    <row r="1135" ht="15">
      <c r="G1135" s="170"/>
    </row>
    <row r="1136" ht="15">
      <c r="G1136" s="170"/>
    </row>
    <row r="1137" ht="15">
      <c r="G1137" s="170"/>
    </row>
    <row r="1138" ht="15">
      <c r="G1138" s="170"/>
    </row>
    <row r="1139" ht="15">
      <c r="G1139" s="170"/>
    </row>
    <row r="1140" ht="15">
      <c r="G1140" s="170"/>
    </row>
    <row r="1141" ht="15">
      <c r="G1141" s="170"/>
    </row>
    <row r="1142" ht="15">
      <c r="G1142" s="170"/>
    </row>
    <row r="1143" ht="15">
      <c r="G1143" s="170"/>
    </row>
    <row r="1144" ht="15">
      <c r="G1144" s="170"/>
    </row>
    <row r="1145" ht="15">
      <c r="G1145" s="170"/>
    </row>
    <row r="1146" ht="15">
      <c r="G1146" s="170"/>
    </row>
    <row r="1147" ht="15">
      <c r="G1147" s="170"/>
    </row>
    <row r="1148" ht="15">
      <c r="G1148" s="170"/>
    </row>
    <row r="1149" ht="15">
      <c r="G1149" s="170"/>
    </row>
    <row r="1150" ht="15">
      <c r="G1150" s="170"/>
    </row>
    <row r="1151" ht="15">
      <c r="G1151" s="170"/>
    </row>
    <row r="1152" ht="15">
      <c r="G1152" s="170"/>
    </row>
    <row r="1153" ht="15">
      <c r="G1153" s="170"/>
    </row>
    <row r="1154" ht="15">
      <c r="G1154" s="170"/>
    </row>
    <row r="1155" ht="15">
      <c r="G1155" s="170"/>
    </row>
    <row r="1156" ht="15">
      <c r="G1156" s="170"/>
    </row>
    <row r="1157" ht="15">
      <c r="G1157" s="170"/>
    </row>
    <row r="1158" ht="15">
      <c r="G1158" s="170"/>
    </row>
    <row r="1159" ht="15">
      <c r="G1159" s="170"/>
    </row>
    <row r="1160" ht="15">
      <c r="G1160" s="170"/>
    </row>
    <row r="1161" ht="15">
      <c r="G1161" s="170"/>
    </row>
    <row r="1162" ht="15">
      <c r="G1162" s="170"/>
    </row>
    <row r="1163" ht="15">
      <c r="G1163" s="170"/>
    </row>
    <row r="1164" ht="15">
      <c r="G1164" s="170"/>
    </row>
    <row r="1165" ht="15">
      <c r="G1165" s="170"/>
    </row>
    <row r="1166" ht="15">
      <c r="G1166" s="170"/>
    </row>
    <row r="1167" ht="15">
      <c r="G1167" s="170"/>
    </row>
    <row r="1168" ht="15">
      <c r="G1168" s="170"/>
    </row>
    <row r="1169" ht="15">
      <c r="G1169" s="170"/>
    </row>
    <row r="1170" ht="15">
      <c r="G1170" s="170"/>
    </row>
    <row r="1171" ht="15">
      <c r="G1171" s="170"/>
    </row>
    <row r="1172" ht="15">
      <c r="G1172" s="170"/>
    </row>
    <row r="1173" ht="15">
      <c r="G1173" s="170"/>
    </row>
    <row r="1174" ht="15">
      <c r="G1174" s="170"/>
    </row>
    <row r="1175" ht="15">
      <c r="G1175" s="170"/>
    </row>
    <row r="1176" ht="15">
      <c r="G1176" s="170"/>
    </row>
    <row r="1177" ht="15">
      <c r="G1177" s="170"/>
    </row>
    <row r="1178" ht="15">
      <c r="G1178" s="170"/>
    </row>
    <row r="1179" ht="15">
      <c r="G1179" s="170"/>
    </row>
    <row r="1180" ht="15">
      <c r="G1180" s="170"/>
    </row>
    <row r="1181" ht="15">
      <c r="G1181" s="170"/>
    </row>
    <row r="1182" ht="15">
      <c r="G1182" s="170"/>
    </row>
    <row r="1183" ht="15">
      <c r="G1183" s="170"/>
    </row>
    <row r="1184" ht="15">
      <c r="G1184" s="170"/>
    </row>
    <row r="1185" ht="15">
      <c r="G1185" s="170"/>
    </row>
    <row r="1186" ht="15">
      <c r="G1186" s="170"/>
    </row>
    <row r="1187" ht="15">
      <c r="G1187" s="170"/>
    </row>
    <row r="1188" ht="15">
      <c r="G1188" s="170"/>
    </row>
    <row r="1189" ht="15">
      <c r="G1189" s="170"/>
    </row>
    <row r="1190" ht="15">
      <c r="G1190" s="170"/>
    </row>
    <row r="1191" ht="15">
      <c r="G1191" s="170"/>
    </row>
    <row r="1192" ht="15">
      <c r="G1192" s="170"/>
    </row>
    <row r="1193" ht="15">
      <c r="G1193" s="170"/>
    </row>
    <row r="1194" ht="15">
      <c r="G1194" s="170"/>
    </row>
    <row r="1195" ht="15">
      <c r="G1195" s="170"/>
    </row>
    <row r="1196" ht="15">
      <c r="G1196" s="170"/>
    </row>
    <row r="1197" ht="15">
      <c r="G1197" s="170"/>
    </row>
    <row r="1198" ht="15">
      <c r="G1198" s="170"/>
    </row>
    <row r="1199" ht="15">
      <c r="G1199" s="170"/>
    </row>
    <row r="1200" ht="15">
      <c r="G1200" s="170"/>
    </row>
    <row r="1201" ht="15">
      <c r="G1201" s="170"/>
    </row>
    <row r="1202" ht="15">
      <c r="G1202" s="170"/>
    </row>
    <row r="1203" ht="15">
      <c r="G1203" s="170"/>
    </row>
    <row r="1204" ht="15">
      <c r="G1204" s="170"/>
    </row>
    <row r="1205" ht="15">
      <c r="G1205" s="170"/>
    </row>
    <row r="1206" ht="15">
      <c r="G1206" s="170"/>
    </row>
    <row r="1207" ht="15">
      <c r="G1207" s="170"/>
    </row>
    <row r="1208" ht="15">
      <c r="G1208" s="170"/>
    </row>
    <row r="1209" ht="15">
      <c r="G1209" s="170"/>
    </row>
    <row r="1210" ht="15">
      <c r="G1210" s="170"/>
    </row>
    <row r="1211" ht="15">
      <c r="G1211" s="170"/>
    </row>
    <row r="1212" ht="15">
      <c r="G1212" s="170"/>
    </row>
    <row r="1213" ht="15">
      <c r="G1213" s="170"/>
    </row>
    <row r="1214" ht="15">
      <c r="G1214" s="170"/>
    </row>
    <row r="1215" ht="15">
      <c r="G1215" s="170"/>
    </row>
    <row r="1216" ht="15">
      <c r="G1216" s="170"/>
    </row>
    <row r="1217" ht="15">
      <c r="G1217" s="170"/>
    </row>
    <row r="1218" ht="15">
      <c r="G1218" s="170"/>
    </row>
    <row r="1219" ht="15">
      <c r="G1219" s="170"/>
    </row>
    <row r="1220" ht="15">
      <c r="G1220" s="170"/>
    </row>
    <row r="1221" ht="15">
      <c r="G1221" s="170"/>
    </row>
    <row r="1222" ht="15">
      <c r="G1222" s="170"/>
    </row>
    <row r="1223" ht="15">
      <c r="G1223" s="170"/>
    </row>
    <row r="1224" ht="15">
      <c r="G1224" s="170"/>
    </row>
    <row r="1225" ht="15">
      <c r="G1225" s="170"/>
    </row>
    <row r="1226" ht="15">
      <c r="G1226" s="170"/>
    </row>
    <row r="1227" ht="15">
      <c r="G1227" s="170"/>
    </row>
    <row r="1228" ht="15">
      <c r="G1228" s="170"/>
    </row>
    <row r="1229" ht="15">
      <c r="G1229" s="170"/>
    </row>
    <row r="1230" ht="15">
      <c r="G1230" s="170"/>
    </row>
    <row r="1231" ht="15">
      <c r="G1231" s="170"/>
    </row>
    <row r="1232" ht="15">
      <c r="G1232" s="170"/>
    </row>
    <row r="1233" ht="15">
      <c r="G1233" s="170"/>
    </row>
    <row r="1234" ht="15">
      <c r="G1234" s="170"/>
    </row>
    <row r="1235" ht="15">
      <c r="G1235" s="170"/>
    </row>
    <row r="1236" ht="15">
      <c r="G1236" s="170"/>
    </row>
    <row r="1237" ht="15">
      <c r="G1237" s="170"/>
    </row>
    <row r="1238" ht="15">
      <c r="G1238" s="170"/>
    </row>
    <row r="1239" ht="15">
      <c r="G1239" s="170"/>
    </row>
    <row r="1240" ht="15">
      <c r="G1240" s="170"/>
    </row>
    <row r="1241" ht="15">
      <c r="G1241" s="170"/>
    </row>
    <row r="1242" ht="15">
      <c r="G1242" s="170"/>
    </row>
    <row r="1243" ht="15">
      <c r="G1243" s="170"/>
    </row>
    <row r="1244" ht="15">
      <c r="G1244" s="170"/>
    </row>
    <row r="1245" ht="15">
      <c r="G1245" s="170"/>
    </row>
    <row r="1246" ht="15">
      <c r="G1246" s="170"/>
    </row>
    <row r="1247" ht="15">
      <c r="G1247" s="170"/>
    </row>
    <row r="1248" ht="15">
      <c r="G1248" s="170"/>
    </row>
    <row r="1249" ht="15">
      <c r="G1249" s="170"/>
    </row>
    <row r="1250" ht="15">
      <c r="G1250" s="170"/>
    </row>
    <row r="1251" ht="15">
      <c r="G1251" s="170"/>
    </row>
    <row r="1252" ht="15">
      <c r="G1252" s="170"/>
    </row>
    <row r="1253" ht="15">
      <c r="G1253" s="170"/>
    </row>
    <row r="1254" ht="15">
      <c r="G1254" s="170"/>
    </row>
    <row r="1255" ht="15">
      <c r="G1255" s="170"/>
    </row>
    <row r="1256" ht="15">
      <c r="G1256" s="170"/>
    </row>
    <row r="1257" ht="15">
      <c r="G1257" s="170"/>
    </row>
    <row r="1258" ht="15">
      <c r="G1258" s="170"/>
    </row>
    <row r="1259" ht="15">
      <c r="G1259" s="170"/>
    </row>
    <row r="1260" ht="15">
      <c r="G1260" s="170"/>
    </row>
    <row r="1261" ht="15">
      <c r="G1261" s="170"/>
    </row>
    <row r="1262" ht="15">
      <c r="G1262" s="170"/>
    </row>
    <row r="1263" ht="15">
      <c r="G1263" s="170"/>
    </row>
    <row r="1264" ht="15">
      <c r="G1264" s="170"/>
    </row>
    <row r="1265" ht="15">
      <c r="G1265" s="170"/>
    </row>
    <row r="1266" ht="15">
      <c r="G1266" s="170"/>
    </row>
    <row r="1267" ht="15">
      <c r="G1267" s="170"/>
    </row>
    <row r="1268" ht="15">
      <c r="G1268" s="170"/>
    </row>
    <row r="1269" ht="15">
      <c r="G1269" s="170"/>
    </row>
    <row r="1270" ht="15">
      <c r="G1270" s="170"/>
    </row>
    <row r="1271" ht="15">
      <c r="G1271" s="170"/>
    </row>
    <row r="1272" ht="15">
      <c r="G1272" s="170"/>
    </row>
    <row r="1273" ht="15">
      <c r="G1273" s="170"/>
    </row>
    <row r="1274" ht="15">
      <c r="G1274" s="170"/>
    </row>
    <row r="1275" ht="15">
      <c r="G1275" s="170"/>
    </row>
    <row r="1276" ht="15">
      <c r="G1276" s="170"/>
    </row>
    <row r="1277" ht="15">
      <c r="G1277" s="170"/>
    </row>
    <row r="1278" ht="15">
      <c r="G1278" s="170"/>
    </row>
    <row r="1279" ht="15">
      <c r="G1279" s="170"/>
    </row>
    <row r="1280" ht="15">
      <c r="G1280" s="170"/>
    </row>
    <row r="1281" ht="15">
      <c r="G1281" s="170"/>
    </row>
    <row r="1282" ht="15">
      <c r="G1282" s="170"/>
    </row>
    <row r="1283" ht="15">
      <c r="G1283" s="170"/>
    </row>
    <row r="1284" ht="15">
      <c r="G1284" s="170"/>
    </row>
    <row r="1285" ht="15">
      <c r="G1285" s="170"/>
    </row>
    <row r="1286" ht="15">
      <c r="G1286" s="170"/>
    </row>
    <row r="1287" ht="15">
      <c r="G1287" s="170"/>
    </row>
    <row r="1288" ht="15">
      <c r="G1288" s="170"/>
    </row>
    <row r="1289" ht="15">
      <c r="G1289" s="170"/>
    </row>
    <row r="1290" ht="15">
      <c r="G1290" s="170"/>
    </row>
    <row r="1291" ht="15">
      <c r="G1291" s="170"/>
    </row>
    <row r="1292" ht="15">
      <c r="G1292" s="170"/>
    </row>
    <row r="1293" ht="15">
      <c r="G1293" s="170"/>
    </row>
    <row r="1294" ht="15">
      <c r="G1294" s="170"/>
    </row>
    <row r="1295" ht="15">
      <c r="G1295" s="170"/>
    </row>
    <row r="1296" ht="15">
      <c r="G1296" s="170"/>
    </row>
    <row r="1297" ht="15">
      <c r="G1297" s="170"/>
    </row>
    <row r="1298" ht="15">
      <c r="G1298" s="170"/>
    </row>
    <row r="1299" ht="15">
      <c r="G1299" s="170"/>
    </row>
    <row r="1300" ht="15">
      <c r="G1300" s="170"/>
    </row>
    <row r="1301" ht="15">
      <c r="G1301" s="170"/>
    </row>
    <row r="1302" ht="15">
      <c r="G1302" s="170"/>
    </row>
    <row r="1303" ht="15">
      <c r="G1303" s="170"/>
    </row>
    <row r="1304" ht="15">
      <c r="G1304" s="170"/>
    </row>
    <row r="1305" ht="15">
      <c r="G1305" s="170"/>
    </row>
    <row r="1306" ht="15">
      <c r="G1306" s="170"/>
    </row>
    <row r="1307" ht="15">
      <c r="G1307" s="170"/>
    </row>
    <row r="1308" ht="15">
      <c r="G1308" s="170"/>
    </row>
    <row r="1309" ht="15">
      <c r="G1309" s="170"/>
    </row>
    <row r="1310" ht="15">
      <c r="G1310" s="170"/>
    </row>
    <row r="1311" ht="15">
      <c r="G1311" s="170"/>
    </row>
    <row r="1312" ht="15">
      <c r="G1312" s="170"/>
    </row>
    <row r="1313" ht="15">
      <c r="G1313" s="170"/>
    </row>
    <row r="1314" ht="15">
      <c r="G1314" s="170"/>
    </row>
    <row r="1315" ht="15">
      <c r="G1315" s="170"/>
    </row>
    <row r="1316" ht="15">
      <c r="G1316" s="170"/>
    </row>
    <row r="1317" ht="15">
      <c r="G1317" s="170"/>
    </row>
    <row r="1318" ht="15">
      <c r="G1318" s="170"/>
    </row>
    <row r="1319" ht="15">
      <c r="G1319" s="170"/>
    </row>
    <row r="1320" ht="15">
      <c r="G1320" s="170"/>
    </row>
    <row r="1321" ht="15">
      <c r="G1321" s="170"/>
    </row>
    <row r="1322" ht="15">
      <c r="G1322" s="170"/>
    </row>
    <row r="1323" ht="15">
      <c r="G1323" s="170"/>
    </row>
    <row r="1324" ht="15">
      <c r="G1324" s="170"/>
    </row>
    <row r="1325" ht="15">
      <c r="G1325" s="170"/>
    </row>
    <row r="1326" ht="15">
      <c r="G1326" s="170"/>
    </row>
    <row r="1327" ht="15">
      <c r="G1327" s="170"/>
    </row>
    <row r="1328" ht="15">
      <c r="G1328" s="170"/>
    </row>
    <row r="1329" ht="15">
      <c r="G1329" s="170"/>
    </row>
    <row r="1330" ht="15">
      <c r="G1330" s="170"/>
    </row>
    <row r="1331" ht="15">
      <c r="G1331" s="170"/>
    </row>
    <row r="1332" ht="15">
      <c r="G1332" s="170"/>
    </row>
    <row r="1333" ht="15">
      <c r="G1333" s="170"/>
    </row>
    <row r="1334" ht="15">
      <c r="G1334" s="170"/>
    </row>
    <row r="1335" ht="15">
      <c r="G1335" s="170"/>
    </row>
    <row r="1336" ht="15">
      <c r="G1336" s="170"/>
    </row>
    <row r="1337" ht="15">
      <c r="G1337" s="170"/>
    </row>
    <row r="1338" ht="15">
      <c r="G1338" s="170"/>
    </row>
    <row r="1339" ht="15">
      <c r="G1339" s="170"/>
    </row>
    <row r="1340" ht="15">
      <c r="G1340" s="170"/>
    </row>
    <row r="1341" ht="15">
      <c r="G1341" s="170"/>
    </row>
    <row r="1342" ht="15">
      <c r="G1342" s="170"/>
    </row>
    <row r="1343" ht="15">
      <c r="G1343" s="170"/>
    </row>
    <row r="1344" ht="15">
      <c r="G1344" s="170"/>
    </row>
    <row r="1345" ht="15">
      <c r="G1345" s="170"/>
    </row>
    <row r="1346" ht="15">
      <c r="G1346" s="170"/>
    </row>
    <row r="1347" ht="15">
      <c r="G1347" s="170"/>
    </row>
    <row r="1348" ht="15">
      <c r="G1348" s="170"/>
    </row>
    <row r="1349" ht="15">
      <c r="G1349" s="170"/>
    </row>
    <row r="1350" ht="15">
      <c r="G1350" s="170"/>
    </row>
    <row r="1351" ht="15">
      <c r="G1351" s="170"/>
    </row>
    <row r="1352" ht="15">
      <c r="G1352" s="170"/>
    </row>
    <row r="1353" ht="15">
      <c r="G1353" s="170"/>
    </row>
    <row r="1354" ht="15">
      <c r="G1354" s="170"/>
    </row>
    <row r="1355" ht="15">
      <c r="G1355" s="170"/>
    </row>
    <row r="1356" ht="15">
      <c r="G1356" s="170"/>
    </row>
    <row r="1357" ht="15">
      <c r="G1357" s="170"/>
    </row>
    <row r="1358" ht="15">
      <c r="G1358" s="170"/>
    </row>
    <row r="1359" ht="15">
      <c r="G1359" s="170"/>
    </row>
    <row r="1360" ht="15">
      <c r="G1360" s="170"/>
    </row>
    <row r="1361" ht="15">
      <c r="G1361" s="170"/>
    </row>
    <row r="1362" ht="15">
      <c r="G1362" s="170"/>
    </row>
    <row r="1363" ht="15">
      <c r="G1363" s="170"/>
    </row>
    <row r="1364" ht="15">
      <c r="G1364" s="170"/>
    </row>
    <row r="1365" ht="15">
      <c r="G1365" s="170"/>
    </row>
    <row r="1366" ht="15">
      <c r="G1366" s="170"/>
    </row>
    <row r="1367" ht="15">
      <c r="G1367" s="170"/>
    </row>
    <row r="1368" ht="15">
      <c r="G1368" s="170"/>
    </row>
    <row r="1369" ht="15">
      <c r="G1369" s="170"/>
    </row>
    <row r="1370" ht="15">
      <c r="G1370" s="170"/>
    </row>
    <row r="1371" ht="15">
      <c r="G1371" s="170"/>
    </row>
    <row r="1372" ht="15">
      <c r="G1372" s="170"/>
    </row>
    <row r="1373" ht="15">
      <c r="G1373" s="170"/>
    </row>
    <row r="1374" ht="15">
      <c r="G1374" s="170"/>
    </row>
    <row r="1375" ht="15">
      <c r="G1375" s="170"/>
    </row>
    <row r="1376" ht="15">
      <c r="G1376" s="170"/>
    </row>
    <row r="1377" ht="15">
      <c r="G1377" s="170"/>
    </row>
    <row r="1378" ht="15">
      <c r="G1378" s="170"/>
    </row>
    <row r="1379" ht="15">
      <c r="G1379" s="170"/>
    </row>
    <row r="1380" ht="15">
      <c r="G1380" s="170"/>
    </row>
    <row r="1381" ht="15">
      <c r="G1381" s="170"/>
    </row>
    <row r="1382" ht="15">
      <c r="G1382" s="170"/>
    </row>
    <row r="1383" ht="15">
      <c r="G1383" s="170"/>
    </row>
    <row r="1384" ht="15">
      <c r="G1384" s="170"/>
    </row>
    <row r="1385" ht="15">
      <c r="G1385" s="170"/>
    </row>
    <row r="1386" ht="15">
      <c r="G1386" s="170"/>
    </row>
    <row r="1387" ht="15">
      <c r="G1387" s="170"/>
    </row>
    <row r="1388" ht="15">
      <c r="G1388" s="170"/>
    </row>
    <row r="1389" ht="15">
      <c r="G1389" s="170"/>
    </row>
    <row r="1390" ht="15">
      <c r="G1390" s="170"/>
    </row>
    <row r="1391" ht="15">
      <c r="G1391" s="170"/>
    </row>
    <row r="1392" ht="15">
      <c r="G1392" s="170"/>
    </row>
    <row r="1393" ht="15">
      <c r="G1393" s="170"/>
    </row>
    <row r="1394" ht="15">
      <c r="G1394" s="170"/>
    </row>
    <row r="1395" ht="15">
      <c r="G1395" s="170"/>
    </row>
    <row r="1396" ht="15">
      <c r="G1396" s="170"/>
    </row>
    <row r="1397" ht="15">
      <c r="G1397" s="170"/>
    </row>
    <row r="1398" ht="15">
      <c r="G1398" s="170"/>
    </row>
    <row r="1399" ht="15">
      <c r="G1399" s="170"/>
    </row>
    <row r="1400" ht="15">
      <c r="G1400" s="170"/>
    </row>
    <row r="1401" ht="15">
      <c r="G1401" s="170"/>
    </row>
    <row r="1402" ht="15">
      <c r="G1402" s="170"/>
    </row>
    <row r="1403" ht="15">
      <c r="G1403" s="170"/>
    </row>
    <row r="1404" ht="15">
      <c r="G1404" s="170"/>
    </row>
    <row r="1405" ht="15">
      <c r="G1405" s="170"/>
    </row>
    <row r="1406" ht="15">
      <c r="G1406" s="170"/>
    </row>
    <row r="1407" ht="15">
      <c r="G1407" s="170"/>
    </row>
    <row r="1408" ht="15">
      <c r="G1408" s="170"/>
    </row>
    <row r="1409" ht="15">
      <c r="G1409" s="170"/>
    </row>
    <row r="1410" ht="15">
      <c r="G1410" s="170"/>
    </row>
    <row r="1411" ht="15">
      <c r="G1411" s="170"/>
    </row>
    <row r="1412" ht="15">
      <c r="G1412" s="170"/>
    </row>
    <row r="1413" ht="15">
      <c r="G1413" s="170"/>
    </row>
    <row r="1414" ht="15">
      <c r="G1414" s="170"/>
    </row>
    <row r="1415" ht="15">
      <c r="G1415" s="170"/>
    </row>
    <row r="1416" ht="15">
      <c r="G1416" s="170"/>
    </row>
    <row r="1417" ht="15">
      <c r="G1417" s="170"/>
    </row>
    <row r="1418" ht="15">
      <c r="G1418" s="170"/>
    </row>
    <row r="1419" ht="15">
      <c r="G1419" s="170"/>
    </row>
    <row r="1420" ht="15">
      <c r="G1420" s="170"/>
    </row>
    <row r="1421" ht="15">
      <c r="G1421" s="170"/>
    </row>
    <row r="1422" ht="15">
      <c r="G1422" s="170"/>
    </row>
    <row r="1423" ht="15">
      <c r="G1423" s="170"/>
    </row>
    <row r="1424" ht="15">
      <c r="G1424" s="170"/>
    </row>
    <row r="1425" ht="15">
      <c r="G1425" s="170"/>
    </row>
    <row r="1426" ht="15">
      <c r="G1426" s="170"/>
    </row>
    <row r="1427" ht="15">
      <c r="G1427" s="170"/>
    </row>
    <row r="1428" ht="15">
      <c r="G1428" s="170"/>
    </row>
    <row r="1429" ht="15">
      <c r="G1429" s="170"/>
    </row>
    <row r="1430" ht="15">
      <c r="G1430" s="170"/>
    </row>
    <row r="1431" ht="15">
      <c r="G1431" s="170"/>
    </row>
    <row r="1432" ht="15">
      <c r="G1432" s="170"/>
    </row>
    <row r="1433" ht="15">
      <c r="G1433" s="170"/>
    </row>
    <row r="1434" ht="15">
      <c r="G1434" s="170"/>
    </row>
    <row r="1435" ht="15">
      <c r="G1435" s="170"/>
    </row>
    <row r="1436" ht="15">
      <c r="G1436" s="170"/>
    </row>
    <row r="1437" ht="15">
      <c r="G1437" s="170"/>
    </row>
    <row r="1438" ht="15">
      <c r="G1438" s="170"/>
    </row>
    <row r="1439" ht="15">
      <c r="G1439" s="170"/>
    </row>
    <row r="1440" ht="15">
      <c r="G1440" s="170"/>
    </row>
    <row r="1441" ht="15">
      <c r="G1441" s="170"/>
    </row>
    <row r="1442" ht="15">
      <c r="G1442" s="170"/>
    </row>
    <row r="1443" ht="15">
      <c r="G1443" s="170"/>
    </row>
    <row r="1444" ht="15">
      <c r="G1444" s="170"/>
    </row>
    <row r="1445" ht="15">
      <c r="G1445" s="170"/>
    </row>
    <row r="1446" ht="15">
      <c r="G1446" s="170"/>
    </row>
    <row r="1447" ht="15">
      <c r="G1447" s="170"/>
    </row>
    <row r="1448" ht="15">
      <c r="G1448" s="170"/>
    </row>
    <row r="1449" ht="15">
      <c r="G1449" s="170"/>
    </row>
    <row r="1450" ht="15">
      <c r="G1450" s="170"/>
    </row>
    <row r="1451" ht="15">
      <c r="G1451" s="170"/>
    </row>
    <row r="1452" ht="15">
      <c r="G1452" s="170"/>
    </row>
    <row r="1453" ht="15">
      <c r="G1453" s="170"/>
    </row>
    <row r="1454" ht="15">
      <c r="G1454" s="170"/>
    </row>
    <row r="1455" ht="15">
      <c r="G1455" s="170"/>
    </row>
    <row r="1456" ht="15">
      <c r="G1456" s="170"/>
    </row>
    <row r="1457" ht="15">
      <c r="G1457" s="170"/>
    </row>
    <row r="1458" ht="15">
      <c r="G1458" s="170"/>
    </row>
    <row r="1459" ht="15">
      <c r="G1459" s="170"/>
    </row>
    <row r="1460" ht="15">
      <c r="G1460" s="170"/>
    </row>
    <row r="1461" ht="15">
      <c r="G1461" s="170"/>
    </row>
    <row r="1462" ht="15">
      <c r="G1462" s="170"/>
    </row>
    <row r="1463" ht="15">
      <c r="G1463" s="170"/>
    </row>
  </sheetData>
  <sheetProtection/>
  <mergeCells count="2">
    <mergeCell ref="A1:S1"/>
    <mergeCell ref="D3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3" r:id="rId1"/>
  <headerFooter>
    <oddHeader>&amp;L&amp;"-,Félkövér"Fertőboz Község Önkormányzata
&amp;C&amp;"Times New Roman,Félkövér"&amp;14 2017. évi 
Költségvetés&amp;R&amp;"-,Félkövér"
2.számú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view="pageLayout" workbookViewId="0" topLeftCell="A32">
      <selection activeCell="F102" sqref="F101:F102"/>
    </sheetView>
  </sheetViews>
  <sheetFormatPr defaultColWidth="9.140625" defaultRowHeight="15"/>
  <cols>
    <col min="1" max="1" width="91.00390625" style="0" customWidth="1"/>
    <col min="3" max="3" width="17.00390625" style="0" bestFit="1" customWidth="1"/>
    <col min="4" max="5" width="10.7109375" style="0" customWidth="1"/>
    <col min="6" max="6" width="11.28125" style="0" bestFit="1" customWidth="1"/>
    <col min="7" max="9" width="10.7109375" style="0" customWidth="1"/>
    <col min="10" max="10" width="11.28125" style="0" bestFit="1" customWidth="1"/>
    <col min="11" max="11" width="10.7109375" style="0" customWidth="1"/>
  </cols>
  <sheetData>
    <row r="1" spans="1:13" ht="24" customHeight="1">
      <c r="A1" s="236" t="s">
        <v>575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M1" s="27"/>
    </row>
    <row r="2" ht="18">
      <c r="A2" s="17"/>
    </row>
    <row r="3" spans="1:11" ht="15">
      <c r="A3" s="4" t="s">
        <v>37</v>
      </c>
      <c r="C3" s="188" t="s">
        <v>255</v>
      </c>
      <c r="D3" s="238" t="s">
        <v>538</v>
      </c>
      <c r="E3" s="239"/>
      <c r="F3" s="239"/>
      <c r="G3" s="240"/>
      <c r="H3" s="240"/>
      <c r="I3" s="240"/>
      <c r="J3" s="240"/>
      <c r="K3" s="241"/>
    </row>
    <row r="4" spans="1:11" ht="26.25">
      <c r="A4" s="2" t="s">
        <v>70</v>
      </c>
      <c r="B4" s="3" t="s">
        <v>50</v>
      </c>
      <c r="C4" s="180" t="s">
        <v>566</v>
      </c>
      <c r="D4" s="187" t="s">
        <v>541</v>
      </c>
      <c r="E4" s="187" t="s">
        <v>542</v>
      </c>
      <c r="F4" s="187" t="s">
        <v>539</v>
      </c>
      <c r="G4" s="187" t="s">
        <v>540</v>
      </c>
      <c r="H4" s="187" t="s">
        <v>543</v>
      </c>
      <c r="I4" s="187" t="s">
        <v>545</v>
      </c>
      <c r="J4" s="182">
        <v>900020</v>
      </c>
      <c r="K4" s="182">
        <v>900060</v>
      </c>
    </row>
    <row r="5" spans="1:11" ht="16.5" customHeight="1">
      <c r="A5" s="120" t="s">
        <v>76</v>
      </c>
      <c r="B5" s="121" t="s">
        <v>77</v>
      </c>
      <c r="C5" s="142">
        <f>SUM(D5:K5)</f>
        <v>9666880</v>
      </c>
      <c r="D5" s="142"/>
      <c r="E5" s="142"/>
      <c r="F5" s="142">
        <v>9666880</v>
      </c>
      <c r="G5" s="142"/>
      <c r="H5" s="142"/>
      <c r="I5" s="142"/>
      <c r="J5" s="142"/>
      <c r="K5" s="142"/>
    </row>
    <row r="6" spans="1:11" ht="16.5" customHeight="1">
      <c r="A6" s="122" t="s">
        <v>78</v>
      </c>
      <c r="B6" s="121" t="s">
        <v>79</v>
      </c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6.5" customHeight="1">
      <c r="A7" s="122" t="s">
        <v>80</v>
      </c>
      <c r="B7" s="121" t="s">
        <v>81</v>
      </c>
      <c r="C7" s="142">
        <f>SUM(D7:K7)</f>
        <v>1706000</v>
      </c>
      <c r="D7" s="142"/>
      <c r="E7" s="142"/>
      <c r="F7" s="142">
        <v>1706000</v>
      </c>
      <c r="G7" s="142"/>
      <c r="H7" s="142"/>
      <c r="I7" s="142"/>
      <c r="J7" s="142"/>
      <c r="K7" s="142"/>
    </row>
    <row r="8" spans="1:11" ht="16.5" customHeight="1">
      <c r="A8" s="122" t="s">
        <v>82</v>
      </c>
      <c r="B8" s="121" t="s">
        <v>83</v>
      </c>
      <c r="C8" s="142">
        <f>SUM(D8:K8)</f>
        <v>1200000</v>
      </c>
      <c r="D8" s="142"/>
      <c r="E8" s="142"/>
      <c r="F8" s="142">
        <v>1200000</v>
      </c>
      <c r="G8" s="142"/>
      <c r="H8" s="142"/>
      <c r="I8" s="142"/>
      <c r="J8" s="142"/>
      <c r="K8" s="142"/>
    </row>
    <row r="9" spans="1:11" ht="16.5" customHeight="1">
      <c r="A9" s="122" t="s">
        <v>84</v>
      </c>
      <c r="B9" s="121" t="s">
        <v>85</v>
      </c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6.5" customHeight="1">
      <c r="A10" s="122" t="s">
        <v>86</v>
      </c>
      <c r="B10" s="121" t="s">
        <v>87</v>
      </c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ht="16.5" customHeight="1">
      <c r="A11" s="14" t="s">
        <v>224</v>
      </c>
      <c r="B11" s="19" t="s">
        <v>88</v>
      </c>
      <c r="C11" s="146">
        <f>SUM(C5:C10)</f>
        <v>12572880</v>
      </c>
      <c r="D11" s="146"/>
      <c r="E11" s="146"/>
      <c r="F11" s="146">
        <f>SUM(F5:F10)</f>
        <v>12572880</v>
      </c>
      <c r="G11" s="146"/>
      <c r="H11" s="146"/>
      <c r="I11" s="146"/>
      <c r="J11" s="146"/>
      <c r="K11" s="146"/>
    </row>
    <row r="12" spans="1:11" ht="16.5" customHeight="1">
      <c r="A12" s="122" t="s">
        <v>89</v>
      </c>
      <c r="B12" s="121" t="s">
        <v>90</v>
      </c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1" ht="30" customHeight="1">
      <c r="A13" s="122" t="s">
        <v>91</v>
      </c>
      <c r="B13" s="121" t="s">
        <v>92</v>
      </c>
      <c r="C13" s="142"/>
      <c r="D13" s="142"/>
      <c r="E13" s="142"/>
      <c r="F13" s="142"/>
      <c r="G13" s="142"/>
      <c r="H13" s="142"/>
      <c r="I13" s="142"/>
      <c r="J13" s="142"/>
      <c r="K13" s="142"/>
    </row>
    <row r="14" spans="1:11" ht="30">
      <c r="A14" s="122" t="s">
        <v>188</v>
      </c>
      <c r="B14" s="121" t="s">
        <v>93</v>
      </c>
      <c r="C14" s="142"/>
      <c r="D14" s="142"/>
      <c r="E14" s="142"/>
      <c r="F14" s="142"/>
      <c r="G14" s="142"/>
      <c r="H14" s="142"/>
      <c r="I14" s="142"/>
      <c r="J14" s="142"/>
      <c r="K14" s="142"/>
    </row>
    <row r="15" spans="1:11" ht="30">
      <c r="A15" s="122" t="s">
        <v>189</v>
      </c>
      <c r="B15" s="121" t="s">
        <v>94</v>
      </c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1" ht="16.5" customHeight="1">
      <c r="A16" s="122" t="s">
        <v>190</v>
      </c>
      <c r="B16" s="121" t="s">
        <v>95</v>
      </c>
      <c r="C16" s="142"/>
      <c r="D16" s="142"/>
      <c r="E16" s="142"/>
      <c r="F16" s="142"/>
      <c r="G16" s="142"/>
      <c r="H16" s="142"/>
      <c r="I16" s="142"/>
      <c r="J16" s="142"/>
      <c r="K16" s="142"/>
    </row>
    <row r="17" spans="1:11" ht="16.5" customHeight="1">
      <c r="A17" s="14" t="s">
        <v>225</v>
      </c>
      <c r="B17" s="19" t="s">
        <v>96</v>
      </c>
      <c r="C17" s="146">
        <f>SUM(C11)</f>
        <v>12572880</v>
      </c>
      <c r="D17" s="146"/>
      <c r="E17" s="146"/>
      <c r="F17" s="146">
        <f>SUM(F11)</f>
        <v>12572880</v>
      </c>
      <c r="G17" s="146"/>
      <c r="H17" s="146"/>
      <c r="I17" s="146"/>
      <c r="J17" s="146"/>
      <c r="K17" s="146"/>
    </row>
    <row r="18" spans="1:11" ht="16.5" customHeight="1">
      <c r="A18" s="122" t="s">
        <v>194</v>
      </c>
      <c r="B18" s="121" t="s">
        <v>105</v>
      </c>
      <c r="C18" s="142"/>
      <c r="D18" s="142"/>
      <c r="E18" s="142"/>
      <c r="F18" s="142"/>
      <c r="G18" s="142"/>
      <c r="H18" s="142"/>
      <c r="I18" s="142"/>
      <c r="J18" s="142"/>
      <c r="K18" s="142"/>
    </row>
    <row r="19" spans="1:11" ht="16.5" customHeight="1">
      <c r="A19" s="122" t="s">
        <v>195</v>
      </c>
      <c r="B19" s="121" t="s">
        <v>106</v>
      </c>
      <c r="C19" s="142"/>
      <c r="D19" s="142"/>
      <c r="E19" s="142"/>
      <c r="F19" s="142"/>
      <c r="G19" s="142"/>
      <c r="H19" s="142"/>
      <c r="I19" s="142"/>
      <c r="J19" s="142"/>
      <c r="K19" s="142"/>
    </row>
    <row r="20" spans="1:11" ht="16.5" customHeight="1">
      <c r="A20" s="14" t="s">
        <v>227</v>
      </c>
      <c r="B20" s="19" t="s">
        <v>107</v>
      </c>
      <c r="C20" s="142"/>
      <c r="D20" s="142"/>
      <c r="E20" s="142"/>
      <c r="F20" s="142"/>
      <c r="G20" s="142"/>
      <c r="H20" s="142"/>
      <c r="I20" s="142"/>
      <c r="J20" s="142"/>
      <c r="K20" s="142"/>
    </row>
    <row r="21" spans="1:11" ht="16.5" customHeight="1">
      <c r="A21" s="122" t="s">
        <v>196</v>
      </c>
      <c r="B21" s="121" t="s">
        <v>108</v>
      </c>
      <c r="C21" s="142"/>
      <c r="D21" s="142"/>
      <c r="E21" s="142"/>
      <c r="F21" s="142"/>
      <c r="G21" s="142"/>
      <c r="H21" s="142"/>
      <c r="I21" s="142"/>
      <c r="J21" s="142"/>
      <c r="K21" s="142"/>
    </row>
    <row r="22" spans="1:11" ht="16.5" customHeight="1">
      <c r="A22" s="122" t="s">
        <v>197</v>
      </c>
      <c r="B22" s="121" t="s">
        <v>109</v>
      </c>
      <c r="C22" s="142"/>
      <c r="D22" s="142"/>
      <c r="E22" s="142"/>
      <c r="F22" s="142"/>
      <c r="G22" s="142"/>
      <c r="H22" s="142"/>
      <c r="I22" s="142"/>
      <c r="J22" s="142"/>
      <c r="K22" s="142"/>
    </row>
    <row r="23" spans="1:11" ht="16.5" customHeight="1">
      <c r="A23" s="122" t="s">
        <v>564</v>
      </c>
      <c r="B23" s="121" t="s">
        <v>110</v>
      </c>
      <c r="C23" s="142">
        <f>SUM(D23:K23)</f>
        <v>8248000</v>
      </c>
      <c r="D23" s="142"/>
      <c r="E23" s="142"/>
      <c r="F23" s="142"/>
      <c r="G23" s="142"/>
      <c r="H23" s="142"/>
      <c r="I23" s="142"/>
      <c r="J23" s="142">
        <v>8248000</v>
      </c>
      <c r="K23" s="142"/>
    </row>
    <row r="24" spans="1:11" ht="16.5" customHeight="1">
      <c r="A24" s="122" t="s">
        <v>565</v>
      </c>
      <c r="B24" s="121" t="s">
        <v>111</v>
      </c>
      <c r="C24" s="142">
        <f>SUM(D24:K24)</f>
        <v>2500000</v>
      </c>
      <c r="D24" s="142"/>
      <c r="E24" s="142"/>
      <c r="F24" s="142"/>
      <c r="G24" s="142"/>
      <c r="H24" s="142"/>
      <c r="I24" s="142"/>
      <c r="J24" s="142">
        <v>2500000</v>
      </c>
      <c r="K24" s="142"/>
    </row>
    <row r="25" spans="1:11" ht="16.5" customHeight="1">
      <c r="A25" s="122" t="s">
        <v>198</v>
      </c>
      <c r="B25" s="121" t="s">
        <v>112</v>
      </c>
      <c r="C25" s="142"/>
      <c r="D25" s="142"/>
      <c r="E25" s="142"/>
      <c r="F25" s="142"/>
      <c r="G25" s="142"/>
      <c r="H25" s="142"/>
      <c r="I25" s="142"/>
      <c r="J25" s="142"/>
      <c r="K25" s="142"/>
    </row>
    <row r="26" spans="1:11" ht="16.5" customHeight="1">
      <c r="A26" s="122" t="s">
        <v>113</v>
      </c>
      <c r="B26" s="121" t="s">
        <v>114</v>
      </c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:11" ht="16.5" customHeight="1">
      <c r="A27" s="122" t="s">
        <v>199</v>
      </c>
      <c r="B27" s="121" t="s">
        <v>115</v>
      </c>
      <c r="C27" s="142">
        <f>SUM(D27:K27)</f>
        <v>1000000</v>
      </c>
      <c r="D27" s="142"/>
      <c r="E27" s="142"/>
      <c r="F27" s="142"/>
      <c r="G27" s="142"/>
      <c r="H27" s="142"/>
      <c r="I27" s="142"/>
      <c r="J27" s="142">
        <v>1000000</v>
      </c>
      <c r="K27" s="142"/>
    </row>
    <row r="28" spans="1:11" ht="16.5" customHeight="1">
      <c r="A28" s="122" t="s">
        <v>200</v>
      </c>
      <c r="B28" s="121" t="s">
        <v>116</v>
      </c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ht="16.5" customHeight="1">
      <c r="A29" s="14" t="s">
        <v>228</v>
      </c>
      <c r="B29" s="19" t="s">
        <v>117</v>
      </c>
      <c r="C29" s="146">
        <f>SUM(C24:C28)</f>
        <v>3500000</v>
      </c>
      <c r="D29" s="146"/>
      <c r="E29" s="146"/>
      <c r="F29" s="146"/>
      <c r="G29" s="146"/>
      <c r="H29" s="146"/>
      <c r="I29" s="146"/>
      <c r="J29" s="146">
        <f>SUM(J24:J28)</f>
        <v>3500000</v>
      </c>
      <c r="K29" s="146"/>
    </row>
    <row r="30" spans="1:11" ht="16.5" customHeight="1">
      <c r="A30" s="122" t="s">
        <v>201</v>
      </c>
      <c r="B30" s="121" t="s">
        <v>118</v>
      </c>
      <c r="C30" s="142">
        <f>SUM(D30:K30)</f>
        <v>40000</v>
      </c>
      <c r="D30" s="142"/>
      <c r="E30" s="142"/>
      <c r="F30" s="142"/>
      <c r="G30" s="142"/>
      <c r="H30" s="142"/>
      <c r="I30" s="142"/>
      <c r="J30" s="142">
        <v>40000</v>
      </c>
      <c r="K30" s="142"/>
    </row>
    <row r="31" spans="1:11" ht="16.5" customHeight="1">
      <c r="A31" s="14" t="s">
        <v>229</v>
      </c>
      <c r="B31" s="19" t="s">
        <v>119</v>
      </c>
      <c r="C31" s="146">
        <f>SUM(C29+C20+C21+C23+C22+C30)</f>
        <v>11788000</v>
      </c>
      <c r="D31" s="146"/>
      <c r="E31" s="146"/>
      <c r="F31" s="146"/>
      <c r="G31" s="146"/>
      <c r="H31" s="146"/>
      <c r="I31" s="146"/>
      <c r="J31" s="146">
        <f>SUM(J29+J20+J21+J23+J22+J30)</f>
        <v>11788000</v>
      </c>
      <c r="K31" s="146"/>
    </row>
    <row r="32" spans="1:11" ht="16.5" customHeight="1">
      <c r="A32" s="123" t="s">
        <v>120</v>
      </c>
      <c r="B32" s="121" t="s">
        <v>121</v>
      </c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1" ht="16.5" customHeight="1">
      <c r="A33" s="123" t="s">
        <v>202</v>
      </c>
      <c r="B33" s="121" t="s">
        <v>122</v>
      </c>
      <c r="C33" s="142">
        <f>SUM(D33:K33)</f>
        <v>1760000</v>
      </c>
      <c r="D33" s="142"/>
      <c r="E33" s="142">
        <v>60000</v>
      </c>
      <c r="F33" s="142"/>
      <c r="G33" s="142"/>
      <c r="H33" s="142">
        <v>1700000</v>
      </c>
      <c r="I33" s="142"/>
      <c r="J33" s="142"/>
      <c r="K33" s="142"/>
    </row>
    <row r="34" spans="1:11" ht="16.5" customHeight="1">
      <c r="A34" s="123" t="s">
        <v>203</v>
      </c>
      <c r="B34" s="121" t="s">
        <v>123</v>
      </c>
      <c r="C34" s="142"/>
      <c r="D34" s="142"/>
      <c r="E34" s="142"/>
      <c r="F34" s="142"/>
      <c r="G34" s="142"/>
      <c r="H34" s="142"/>
      <c r="I34" s="142"/>
      <c r="J34" s="142"/>
      <c r="K34" s="142"/>
    </row>
    <row r="35" spans="1:11" ht="16.5" customHeight="1">
      <c r="A35" s="123" t="s">
        <v>204</v>
      </c>
      <c r="B35" s="121" t="s">
        <v>124</v>
      </c>
      <c r="C35" s="142">
        <f>SUM(D35:K35)</f>
        <v>4269456</v>
      </c>
      <c r="D35" s="142"/>
      <c r="E35" s="142"/>
      <c r="F35" s="142"/>
      <c r="G35" s="142"/>
      <c r="H35" s="142"/>
      <c r="I35" s="142">
        <v>4269456</v>
      </c>
      <c r="J35" s="142"/>
      <c r="K35" s="142"/>
    </row>
    <row r="36" spans="1:11" ht="16.5" customHeight="1">
      <c r="A36" s="123" t="s">
        <v>125</v>
      </c>
      <c r="B36" s="121" t="s">
        <v>126</v>
      </c>
      <c r="C36" s="142"/>
      <c r="D36" s="142"/>
      <c r="E36" s="142"/>
      <c r="F36" s="142"/>
      <c r="G36" s="142"/>
      <c r="H36" s="142"/>
      <c r="I36" s="142"/>
      <c r="J36" s="142"/>
      <c r="K36" s="142"/>
    </row>
    <row r="37" spans="1:11" ht="16.5" customHeight="1">
      <c r="A37" s="123" t="s">
        <v>127</v>
      </c>
      <c r="B37" s="121" t="s">
        <v>128</v>
      </c>
      <c r="C37" s="142"/>
      <c r="D37" s="142"/>
      <c r="E37" s="142"/>
      <c r="F37" s="142"/>
      <c r="G37" s="142"/>
      <c r="H37" s="142"/>
      <c r="I37" s="142"/>
      <c r="J37" s="142"/>
      <c r="K37" s="142"/>
    </row>
    <row r="38" spans="1:11" ht="16.5" customHeight="1">
      <c r="A38" s="123" t="s">
        <v>129</v>
      </c>
      <c r="B38" s="121" t="s">
        <v>130</v>
      </c>
      <c r="C38" s="142"/>
      <c r="D38" s="142"/>
      <c r="E38" s="142"/>
      <c r="F38" s="142"/>
      <c r="G38" s="142"/>
      <c r="H38" s="142"/>
      <c r="I38" s="142"/>
      <c r="J38" s="142"/>
      <c r="K38" s="142"/>
    </row>
    <row r="39" spans="1:11" ht="16.5" customHeight="1">
      <c r="A39" s="123" t="s">
        <v>205</v>
      </c>
      <c r="B39" s="121" t="s">
        <v>131</v>
      </c>
      <c r="C39" s="142">
        <f>SUM(D39:K39)</f>
        <v>2000</v>
      </c>
      <c r="D39" s="142"/>
      <c r="E39" s="142"/>
      <c r="F39" s="142"/>
      <c r="G39" s="142"/>
      <c r="H39" s="142"/>
      <c r="I39" s="142"/>
      <c r="J39" s="142"/>
      <c r="K39" s="142">
        <v>2000</v>
      </c>
    </row>
    <row r="40" spans="1:11" ht="16.5" customHeight="1">
      <c r="A40" s="123" t="s">
        <v>206</v>
      </c>
      <c r="B40" s="121" t="s">
        <v>132</v>
      </c>
      <c r="C40" s="142"/>
      <c r="D40" s="142"/>
      <c r="E40" s="142"/>
      <c r="F40" s="142"/>
      <c r="G40" s="142"/>
      <c r="H40" s="142"/>
      <c r="I40" s="142"/>
      <c r="J40" s="142"/>
      <c r="K40" s="142"/>
    </row>
    <row r="41" spans="1:11" ht="16.5" customHeight="1">
      <c r="A41" s="123" t="s">
        <v>207</v>
      </c>
      <c r="B41" s="121" t="s">
        <v>133</v>
      </c>
      <c r="C41" s="142"/>
      <c r="D41" s="142"/>
      <c r="E41" s="142"/>
      <c r="F41" s="142"/>
      <c r="G41" s="142"/>
      <c r="H41" s="142"/>
      <c r="I41" s="142"/>
      <c r="J41" s="142"/>
      <c r="K41" s="142"/>
    </row>
    <row r="42" spans="1:11" ht="16.5" customHeight="1">
      <c r="A42" s="18" t="s">
        <v>230</v>
      </c>
      <c r="B42" s="19" t="s">
        <v>134</v>
      </c>
      <c r="C42" s="146">
        <f aca="true" t="shared" si="0" ref="C42:K42">SUM(C32:C41)</f>
        <v>6031456</v>
      </c>
      <c r="D42" s="146"/>
      <c r="E42" s="146">
        <f t="shared" si="0"/>
        <v>60000</v>
      </c>
      <c r="F42" s="146">
        <f t="shared" si="0"/>
        <v>0</v>
      </c>
      <c r="G42" s="146">
        <f t="shared" si="0"/>
        <v>0</v>
      </c>
      <c r="H42" s="146">
        <f t="shared" si="0"/>
        <v>1700000</v>
      </c>
      <c r="I42" s="146">
        <f t="shared" si="0"/>
        <v>4269456</v>
      </c>
      <c r="J42" s="146">
        <f t="shared" si="0"/>
        <v>0</v>
      </c>
      <c r="K42" s="146">
        <f t="shared" si="0"/>
        <v>2000</v>
      </c>
    </row>
    <row r="43" spans="1:11" ht="30">
      <c r="A43" s="123" t="s">
        <v>143</v>
      </c>
      <c r="B43" s="121" t="s">
        <v>144</v>
      </c>
      <c r="C43" s="142"/>
      <c r="D43" s="142"/>
      <c r="E43" s="142"/>
      <c r="F43" s="142"/>
      <c r="G43" s="142"/>
      <c r="H43" s="142"/>
      <c r="I43" s="142"/>
      <c r="J43" s="142"/>
      <c r="K43" s="142"/>
    </row>
    <row r="44" spans="1:11" ht="30">
      <c r="A44" s="122" t="s">
        <v>211</v>
      </c>
      <c r="B44" s="121" t="s">
        <v>556</v>
      </c>
      <c r="C44" s="142"/>
      <c r="D44" s="142"/>
      <c r="E44" s="142"/>
      <c r="F44" s="142"/>
      <c r="G44" s="142"/>
      <c r="H44" s="142"/>
      <c r="I44" s="142"/>
      <c r="J44" s="142"/>
      <c r="K44" s="142"/>
    </row>
    <row r="45" spans="1:11" ht="16.5" customHeight="1">
      <c r="A45" s="123" t="s">
        <v>212</v>
      </c>
      <c r="B45" s="121" t="s">
        <v>557</v>
      </c>
      <c r="C45" s="142"/>
      <c r="D45" s="142"/>
      <c r="E45" s="142"/>
      <c r="F45" s="142"/>
      <c r="G45" s="142"/>
      <c r="H45" s="142"/>
      <c r="I45" s="142"/>
      <c r="J45" s="142"/>
      <c r="K45" s="142"/>
    </row>
    <row r="46" spans="1:11" ht="16.5" customHeight="1">
      <c r="A46" s="14" t="s">
        <v>232</v>
      </c>
      <c r="B46" s="19" t="s">
        <v>145</v>
      </c>
      <c r="C46" s="146">
        <v>0</v>
      </c>
      <c r="D46" s="146"/>
      <c r="E46" s="146"/>
      <c r="F46" s="146"/>
      <c r="G46" s="146"/>
      <c r="H46" s="146"/>
      <c r="I46" s="146"/>
      <c r="J46" s="146"/>
      <c r="K46" s="146"/>
    </row>
    <row r="47" spans="1:11" ht="16.5" customHeight="1">
      <c r="A47" s="124" t="s">
        <v>28</v>
      </c>
      <c r="B47" s="22"/>
      <c r="C47" s="142"/>
      <c r="D47" s="142"/>
      <c r="E47" s="142"/>
      <c r="F47" s="142"/>
      <c r="G47" s="142"/>
      <c r="H47" s="142"/>
      <c r="I47" s="142"/>
      <c r="J47" s="142"/>
      <c r="K47" s="142"/>
    </row>
    <row r="48" spans="1:11" ht="16.5" customHeight="1">
      <c r="A48" s="122" t="s">
        <v>97</v>
      </c>
      <c r="B48" s="121" t="s">
        <v>98</v>
      </c>
      <c r="C48" s="142"/>
      <c r="D48" s="142"/>
      <c r="E48" s="142"/>
      <c r="F48" s="142"/>
      <c r="G48" s="142"/>
      <c r="H48" s="142"/>
      <c r="I48" s="142"/>
      <c r="J48" s="142"/>
      <c r="K48" s="142"/>
    </row>
    <row r="49" spans="1:11" ht="30">
      <c r="A49" s="122" t="s">
        <v>99</v>
      </c>
      <c r="B49" s="121" t="s">
        <v>100</v>
      </c>
      <c r="C49" s="142"/>
      <c r="D49" s="142"/>
      <c r="E49" s="142"/>
      <c r="F49" s="142"/>
      <c r="G49" s="142"/>
      <c r="H49" s="142"/>
      <c r="I49" s="142"/>
      <c r="J49" s="142"/>
      <c r="K49" s="142"/>
    </row>
    <row r="50" spans="1:11" ht="30">
      <c r="A50" s="122" t="s">
        <v>191</v>
      </c>
      <c r="B50" s="121" t="s">
        <v>101</v>
      </c>
      <c r="C50" s="142"/>
      <c r="D50" s="142"/>
      <c r="E50" s="142"/>
      <c r="F50" s="142"/>
      <c r="G50" s="142"/>
      <c r="H50" s="142"/>
      <c r="I50" s="142"/>
      <c r="J50" s="142"/>
      <c r="K50" s="142"/>
    </row>
    <row r="51" spans="1:11" ht="30">
      <c r="A51" s="122" t="s">
        <v>192</v>
      </c>
      <c r="B51" s="121" t="s">
        <v>102</v>
      </c>
      <c r="C51" s="142"/>
      <c r="D51" s="142"/>
      <c r="E51" s="142"/>
      <c r="F51" s="142"/>
      <c r="G51" s="142"/>
      <c r="H51" s="142"/>
      <c r="I51" s="142"/>
      <c r="J51" s="142"/>
      <c r="K51" s="142"/>
    </row>
    <row r="52" spans="1:11" ht="16.5" customHeight="1">
      <c r="A52" s="122" t="s">
        <v>193</v>
      </c>
      <c r="B52" s="121" t="s">
        <v>103</v>
      </c>
      <c r="C52" s="142"/>
      <c r="D52" s="142"/>
      <c r="E52" s="142"/>
      <c r="F52" s="142"/>
      <c r="G52" s="142"/>
      <c r="H52" s="142"/>
      <c r="I52" s="142"/>
      <c r="J52" s="142"/>
      <c r="K52" s="142"/>
    </row>
    <row r="53" spans="1:11" ht="16.5" customHeight="1">
      <c r="A53" s="14" t="s">
        <v>226</v>
      </c>
      <c r="B53" s="19" t="s">
        <v>104</v>
      </c>
      <c r="C53" s="146">
        <v>0</v>
      </c>
      <c r="D53" s="146"/>
      <c r="E53" s="146"/>
      <c r="F53" s="146"/>
      <c r="G53" s="146"/>
      <c r="H53" s="146"/>
      <c r="I53" s="146"/>
      <c r="J53" s="146"/>
      <c r="K53" s="146"/>
    </row>
    <row r="54" spans="1:11" ht="16.5" customHeight="1">
      <c r="A54" s="123" t="s">
        <v>208</v>
      </c>
      <c r="B54" s="121" t="s">
        <v>135</v>
      </c>
      <c r="C54" s="142"/>
      <c r="D54" s="142"/>
      <c r="E54" s="142"/>
      <c r="F54" s="142"/>
      <c r="G54" s="142"/>
      <c r="H54" s="142"/>
      <c r="I54" s="142"/>
      <c r="J54" s="142"/>
      <c r="K54" s="142"/>
    </row>
    <row r="55" spans="1:11" ht="16.5" customHeight="1">
      <c r="A55" s="123" t="s">
        <v>209</v>
      </c>
      <c r="B55" s="121" t="s">
        <v>136</v>
      </c>
      <c r="C55" s="142"/>
      <c r="D55" s="142"/>
      <c r="E55" s="142"/>
      <c r="F55" s="142"/>
      <c r="G55" s="142"/>
      <c r="H55" s="142"/>
      <c r="I55" s="142"/>
      <c r="J55" s="142"/>
      <c r="K55" s="142"/>
    </row>
    <row r="56" spans="1:11" ht="16.5" customHeight="1">
      <c r="A56" s="123" t="s">
        <v>137</v>
      </c>
      <c r="B56" s="121" t="s">
        <v>138</v>
      </c>
      <c r="C56" s="142"/>
      <c r="D56" s="142"/>
      <c r="E56" s="142"/>
      <c r="F56" s="142"/>
      <c r="G56" s="142"/>
      <c r="H56" s="142"/>
      <c r="I56" s="142"/>
      <c r="J56" s="142"/>
      <c r="K56" s="142"/>
    </row>
    <row r="57" spans="1:11" ht="16.5" customHeight="1">
      <c r="A57" s="123" t="s">
        <v>210</v>
      </c>
      <c r="B57" s="121" t="s">
        <v>139</v>
      </c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1" ht="16.5" customHeight="1">
      <c r="A58" s="123" t="s">
        <v>140</v>
      </c>
      <c r="B58" s="121" t="s">
        <v>141</v>
      </c>
      <c r="C58" s="142"/>
      <c r="D58" s="142"/>
      <c r="E58" s="142"/>
      <c r="F58" s="142"/>
      <c r="G58" s="142"/>
      <c r="H58" s="142"/>
      <c r="I58" s="142"/>
      <c r="J58" s="142"/>
      <c r="K58" s="142"/>
    </row>
    <row r="59" spans="1:11" ht="16.5" customHeight="1">
      <c r="A59" s="14" t="s">
        <v>231</v>
      </c>
      <c r="B59" s="19" t="s">
        <v>142</v>
      </c>
      <c r="C59" s="146">
        <v>0</v>
      </c>
      <c r="D59" s="146"/>
      <c r="E59" s="146"/>
      <c r="F59" s="146"/>
      <c r="G59" s="146"/>
      <c r="H59" s="146"/>
      <c r="I59" s="146"/>
      <c r="J59" s="146"/>
      <c r="K59" s="146"/>
    </row>
    <row r="60" spans="1:11" ht="30">
      <c r="A60" s="123" t="s">
        <v>146</v>
      </c>
      <c r="B60" s="121" t="s">
        <v>147</v>
      </c>
      <c r="C60" s="142"/>
      <c r="D60" s="142"/>
      <c r="E60" s="142"/>
      <c r="F60" s="142"/>
      <c r="G60" s="142"/>
      <c r="H60" s="142"/>
      <c r="I60" s="142"/>
      <c r="J60" s="142"/>
      <c r="K60" s="142"/>
    </row>
    <row r="61" spans="1:11" ht="30">
      <c r="A61" s="122" t="s">
        <v>213</v>
      </c>
      <c r="B61" s="121" t="s">
        <v>554</v>
      </c>
      <c r="C61" s="142">
        <f>SUM(D61:K61)</f>
        <v>117578</v>
      </c>
      <c r="D61" s="142">
        <v>117578</v>
      </c>
      <c r="E61" s="142"/>
      <c r="F61" s="142"/>
      <c r="G61" s="142"/>
      <c r="H61" s="142"/>
      <c r="I61" s="142"/>
      <c r="J61" s="142"/>
      <c r="K61" s="142"/>
    </row>
    <row r="62" spans="1:11" ht="16.5" customHeight="1">
      <c r="A62" s="123" t="s">
        <v>214</v>
      </c>
      <c r="B62" s="121" t="s">
        <v>555</v>
      </c>
      <c r="C62" s="142"/>
      <c r="D62" s="142"/>
      <c r="E62" s="142"/>
      <c r="F62" s="142"/>
      <c r="G62" s="142"/>
      <c r="H62" s="142"/>
      <c r="I62" s="142"/>
      <c r="J62" s="142"/>
      <c r="K62" s="142"/>
    </row>
    <row r="63" spans="1:11" ht="16.5" customHeight="1">
      <c r="A63" s="14" t="s">
        <v>234</v>
      </c>
      <c r="B63" s="19" t="s">
        <v>148</v>
      </c>
      <c r="C63" s="146">
        <f>SUM(C60:C62)</f>
        <v>117578</v>
      </c>
      <c r="D63" s="146"/>
      <c r="E63" s="146"/>
      <c r="F63" s="146"/>
      <c r="G63" s="146"/>
      <c r="H63" s="146"/>
      <c r="I63" s="146"/>
      <c r="J63" s="146"/>
      <c r="K63" s="146"/>
    </row>
    <row r="64" spans="1:11" ht="16.5" customHeight="1">
      <c r="A64" s="124" t="s">
        <v>27</v>
      </c>
      <c r="B64" s="22"/>
      <c r="C64" s="146">
        <v>0</v>
      </c>
      <c r="D64" s="146"/>
      <c r="E64" s="146"/>
      <c r="F64" s="146"/>
      <c r="G64" s="146"/>
      <c r="H64" s="146"/>
      <c r="I64" s="146"/>
      <c r="J64" s="146"/>
      <c r="K64" s="146"/>
    </row>
    <row r="65" spans="1:11" ht="16.5" customHeight="1">
      <c r="A65" s="125" t="s">
        <v>233</v>
      </c>
      <c r="B65" s="126" t="s">
        <v>149</v>
      </c>
      <c r="C65" s="146">
        <f>SUM(C17+C31+C42+C53+C59+C63)</f>
        <v>30509914</v>
      </c>
      <c r="D65" s="146">
        <f>D61</f>
        <v>117578</v>
      </c>
      <c r="E65" s="146">
        <f aca="true" t="shared" si="1" ref="E65:K65">SUM(E17+E31+E42+E53+E59+E63)</f>
        <v>60000</v>
      </c>
      <c r="F65" s="146">
        <f t="shared" si="1"/>
        <v>12572880</v>
      </c>
      <c r="G65" s="146">
        <f t="shared" si="1"/>
        <v>0</v>
      </c>
      <c r="H65" s="146">
        <f t="shared" si="1"/>
        <v>1700000</v>
      </c>
      <c r="I65" s="146">
        <f t="shared" si="1"/>
        <v>4269456</v>
      </c>
      <c r="J65" s="146">
        <f t="shared" si="1"/>
        <v>11788000</v>
      </c>
      <c r="K65" s="146">
        <f t="shared" si="1"/>
        <v>2000</v>
      </c>
    </row>
    <row r="66" spans="1:11" ht="16.5" customHeight="1">
      <c r="A66" s="127" t="s">
        <v>34</v>
      </c>
      <c r="B66" s="128"/>
      <c r="C66" s="146">
        <v>0</v>
      </c>
      <c r="D66" s="146"/>
      <c r="E66" s="146"/>
      <c r="F66" s="146"/>
      <c r="G66" s="146"/>
      <c r="H66" s="146"/>
      <c r="I66" s="146"/>
      <c r="J66" s="146"/>
      <c r="K66" s="146"/>
    </row>
    <row r="67" spans="1:11" ht="16.5" customHeight="1">
      <c r="A67" s="127" t="s">
        <v>35</v>
      </c>
      <c r="B67" s="128"/>
      <c r="C67" s="142"/>
      <c r="D67" s="146"/>
      <c r="E67" s="146"/>
      <c r="F67" s="146"/>
      <c r="G67" s="146"/>
      <c r="H67" s="146"/>
      <c r="I67" s="146"/>
      <c r="J67" s="146"/>
      <c r="K67" s="146"/>
    </row>
    <row r="68" spans="1:11" ht="16.5" customHeight="1">
      <c r="A68" s="129" t="s">
        <v>215</v>
      </c>
      <c r="B68" s="122" t="s">
        <v>150</v>
      </c>
      <c r="C68" s="142"/>
      <c r="D68" s="142"/>
      <c r="E68" s="142"/>
      <c r="F68" s="142"/>
      <c r="G68" s="142"/>
      <c r="H68" s="142"/>
      <c r="I68" s="142"/>
      <c r="J68" s="142"/>
      <c r="K68" s="142"/>
    </row>
    <row r="69" spans="1:11" ht="16.5" customHeight="1">
      <c r="A69" s="123" t="s">
        <v>151</v>
      </c>
      <c r="B69" s="122" t="s">
        <v>152</v>
      </c>
      <c r="C69" s="142"/>
      <c r="D69" s="142"/>
      <c r="E69" s="142"/>
      <c r="F69" s="142"/>
      <c r="G69" s="142"/>
      <c r="H69" s="142"/>
      <c r="I69" s="142"/>
      <c r="J69" s="142"/>
      <c r="K69" s="142"/>
    </row>
    <row r="70" spans="1:11" ht="16.5" customHeight="1">
      <c r="A70" s="129" t="s">
        <v>216</v>
      </c>
      <c r="B70" s="122" t="s">
        <v>153</v>
      </c>
      <c r="C70" s="142"/>
      <c r="D70" s="142"/>
      <c r="E70" s="142"/>
      <c r="F70" s="142"/>
      <c r="G70" s="142"/>
      <c r="H70" s="142"/>
      <c r="I70" s="142"/>
      <c r="J70" s="142"/>
      <c r="K70" s="142"/>
    </row>
    <row r="71" spans="1:11" ht="16.5" customHeight="1">
      <c r="A71" s="18" t="s">
        <v>235</v>
      </c>
      <c r="B71" s="14" t="s">
        <v>154</v>
      </c>
      <c r="C71" s="142"/>
      <c r="D71" s="142"/>
      <c r="E71" s="142"/>
      <c r="F71" s="142"/>
      <c r="G71" s="142"/>
      <c r="H71" s="142"/>
      <c r="I71" s="142"/>
      <c r="J71" s="142"/>
      <c r="K71" s="142"/>
    </row>
    <row r="72" spans="1:11" ht="16.5" customHeight="1">
      <c r="A72" s="123" t="s">
        <v>217</v>
      </c>
      <c r="B72" s="122" t="s">
        <v>155</v>
      </c>
      <c r="C72" s="142"/>
      <c r="D72" s="142"/>
      <c r="E72" s="142"/>
      <c r="F72" s="142"/>
      <c r="G72" s="142"/>
      <c r="H72" s="142"/>
      <c r="I72" s="142"/>
      <c r="J72" s="142"/>
      <c r="K72" s="142"/>
    </row>
    <row r="73" spans="1:11" ht="16.5" customHeight="1">
      <c r="A73" s="129" t="s">
        <v>156</v>
      </c>
      <c r="B73" s="122" t="s">
        <v>157</v>
      </c>
      <c r="C73" s="142"/>
      <c r="D73" s="142"/>
      <c r="E73" s="142"/>
      <c r="F73" s="142"/>
      <c r="G73" s="142"/>
      <c r="H73" s="142"/>
      <c r="I73" s="142"/>
      <c r="J73" s="142"/>
      <c r="K73" s="142"/>
    </row>
    <row r="74" spans="1:11" ht="16.5" customHeight="1">
      <c r="A74" s="123" t="s">
        <v>218</v>
      </c>
      <c r="B74" s="122" t="s">
        <v>158</v>
      </c>
      <c r="C74" s="142"/>
      <c r="D74" s="142"/>
      <c r="E74" s="142"/>
      <c r="F74" s="142"/>
      <c r="G74" s="142"/>
      <c r="H74" s="142"/>
      <c r="I74" s="142"/>
      <c r="J74" s="142"/>
      <c r="K74" s="142"/>
    </row>
    <row r="75" spans="1:11" ht="16.5" customHeight="1">
      <c r="A75" s="129" t="s">
        <v>159</v>
      </c>
      <c r="B75" s="122" t="s">
        <v>160</v>
      </c>
      <c r="C75" s="142"/>
      <c r="D75" s="142"/>
      <c r="E75" s="142"/>
      <c r="F75" s="142"/>
      <c r="G75" s="142"/>
      <c r="H75" s="142"/>
      <c r="I75" s="142"/>
      <c r="J75" s="142"/>
      <c r="K75" s="142"/>
    </row>
    <row r="76" spans="1:11" ht="16.5" customHeight="1">
      <c r="A76" s="13" t="s">
        <v>236</v>
      </c>
      <c r="B76" s="14" t="s">
        <v>161</v>
      </c>
      <c r="C76" s="146"/>
      <c r="D76" s="146"/>
      <c r="E76" s="146"/>
      <c r="F76" s="146"/>
      <c r="G76" s="146"/>
      <c r="H76" s="146"/>
      <c r="I76" s="146"/>
      <c r="J76" s="146"/>
      <c r="K76" s="146"/>
    </row>
    <row r="77" spans="1:11" ht="16.5" customHeight="1">
      <c r="A77" s="122" t="s">
        <v>32</v>
      </c>
      <c r="B77" s="122" t="s">
        <v>162</v>
      </c>
      <c r="C77" s="142"/>
      <c r="D77" s="142"/>
      <c r="E77" s="142"/>
      <c r="F77" s="142"/>
      <c r="G77" s="142"/>
      <c r="H77" s="142"/>
      <c r="I77" s="142"/>
      <c r="J77" s="142"/>
      <c r="K77" s="142"/>
    </row>
    <row r="78" spans="1:11" ht="16.5" customHeight="1">
      <c r="A78" s="122" t="s">
        <v>33</v>
      </c>
      <c r="B78" s="122" t="s">
        <v>162</v>
      </c>
      <c r="C78" s="142">
        <f>SUM(D78:K78)</f>
        <v>4966610</v>
      </c>
      <c r="D78" s="142"/>
      <c r="E78" s="142"/>
      <c r="F78" s="142"/>
      <c r="G78" s="142">
        <v>4966610</v>
      </c>
      <c r="H78" s="142"/>
      <c r="I78" s="142"/>
      <c r="J78" s="142"/>
      <c r="K78" s="142"/>
    </row>
    <row r="79" spans="1:11" ht="16.5" customHeight="1">
      <c r="A79" s="122" t="s">
        <v>30</v>
      </c>
      <c r="B79" s="122" t="s">
        <v>163</v>
      </c>
      <c r="C79" s="142"/>
      <c r="D79" s="142"/>
      <c r="E79" s="142"/>
      <c r="F79" s="142"/>
      <c r="G79" s="142"/>
      <c r="H79" s="142"/>
      <c r="I79" s="142"/>
      <c r="J79" s="142"/>
      <c r="K79" s="142"/>
    </row>
    <row r="80" spans="1:11" ht="16.5" customHeight="1">
      <c r="A80" s="122" t="s">
        <v>31</v>
      </c>
      <c r="B80" s="122" t="s">
        <v>163</v>
      </c>
      <c r="C80" s="142"/>
      <c r="D80" s="142"/>
      <c r="E80" s="142"/>
      <c r="F80" s="142"/>
      <c r="G80" s="142"/>
      <c r="H80" s="142"/>
      <c r="I80" s="142"/>
      <c r="J80" s="142"/>
      <c r="K80" s="142"/>
    </row>
    <row r="81" spans="1:11" ht="16.5" customHeight="1">
      <c r="A81" s="14" t="s">
        <v>237</v>
      </c>
      <c r="B81" s="14" t="s">
        <v>164</v>
      </c>
      <c r="C81" s="146">
        <f aca="true" t="shared" si="2" ref="C81:K81">SUM(C77:C80)</f>
        <v>4966610</v>
      </c>
      <c r="D81" s="146"/>
      <c r="E81" s="146"/>
      <c r="F81" s="146">
        <f t="shared" si="2"/>
        <v>0</v>
      </c>
      <c r="G81" s="146">
        <f t="shared" si="2"/>
        <v>4966610</v>
      </c>
      <c r="H81" s="146">
        <f t="shared" si="2"/>
        <v>0</v>
      </c>
      <c r="I81" s="146">
        <f t="shared" si="2"/>
        <v>0</v>
      </c>
      <c r="J81" s="146">
        <f t="shared" si="2"/>
        <v>0</v>
      </c>
      <c r="K81" s="146">
        <f t="shared" si="2"/>
        <v>0</v>
      </c>
    </row>
    <row r="82" spans="1:11" ht="16.5" customHeight="1">
      <c r="A82" s="129" t="s">
        <v>165</v>
      </c>
      <c r="B82" s="122" t="s">
        <v>166</v>
      </c>
      <c r="C82" s="142"/>
      <c r="D82" s="142"/>
      <c r="E82" s="142"/>
      <c r="F82" s="142"/>
      <c r="G82" s="142"/>
      <c r="H82" s="142"/>
      <c r="I82" s="142"/>
      <c r="J82" s="142"/>
      <c r="K82" s="142"/>
    </row>
    <row r="83" spans="1:11" ht="16.5" customHeight="1">
      <c r="A83" s="129" t="s">
        <v>167</v>
      </c>
      <c r="B83" s="122" t="s">
        <v>168</v>
      </c>
      <c r="C83" s="142"/>
      <c r="D83" s="142"/>
      <c r="E83" s="142"/>
      <c r="F83" s="142"/>
      <c r="G83" s="142"/>
      <c r="H83" s="142"/>
      <c r="I83" s="142"/>
      <c r="J83" s="142"/>
      <c r="K83" s="142"/>
    </row>
    <row r="84" spans="1:11" ht="16.5" customHeight="1">
      <c r="A84" s="129" t="s">
        <v>169</v>
      </c>
      <c r="B84" s="122" t="s">
        <v>170</v>
      </c>
      <c r="C84" s="142"/>
      <c r="D84" s="142"/>
      <c r="E84" s="142"/>
      <c r="F84" s="142"/>
      <c r="G84" s="142"/>
      <c r="H84" s="142"/>
      <c r="I84" s="142"/>
      <c r="J84" s="142"/>
      <c r="K84" s="142"/>
    </row>
    <row r="85" spans="1:11" ht="16.5" customHeight="1">
      <c r="A85" s="129" t="s">
        <v>171</v>
      </c>
      <c r="B85" s="122" t="s">
        <v>172</v>
      </c>
      <c r="C85" s="142"/>
      <c r="D85" s="142"/>
      <c r="E85" s="142"/>
      <c r="F85" s="142"/>
      <c r="G85" s="142"/>
      <c r="H85" s="142"/>
      <c r="I85" s="142"/>
      <c r="J85" s="142"/>
      <c r="K85" s="142"/>
    </row>
    <row r="86" spans="1:11" ht="16.5" customHeight="1">
      <c r="A86" s="123" t="s">
        <v>219</v>
      </c>
      <c r="B86" s="122" t="s">
        <v>173</v>
      </c>
      <c r="C86" s="142"/>
      <c r="D86" s="142"/>
      <c r="E86" s="142"/>
      <c r="F86" s="142"/>
      <c r="G86" s="142"/>
      <c r="H86" s="142"/>
      <c r="I86" s="142"/>
      <c r="J86" s="142"/>
      <c r="K86" s="142"/>
    </row>
    <row r="87" spans="1:11" ht="16.5" customHeight="1">
      <c r="A87" s="18" t="s">
        <v>238</v>
      </c>
      <c r="B87" s="14" t="s">
        <v>174</v>
      </c>
      <c r="C87" s="146">
        <f aca="true" t="shared" si="3" ref="C87:K87">SUM(C71+C76+C81)</f>
        <v>4966610</v>
      </c>
      <c r="D87" s="146"/>
      <c r="E87" s="146"/>
      <c r="F87" s="146">
        <f>SUM(F71+F76+F81)</f>
        <v>0</v>
      </c>
      <c r="G87" s="146">
        <f t="shared" si="3"/>
        <v>4966610</v>
      </c>
      <c r="H87" s="146">
        <f t="shared" si="3"/>
        <v>0</v>
      </c>
      <c r="I87" s="146">
        <f t="shared" si="3"/>
        <v>0</v>
      </c>
      <c r="J87" s="146">
        <f t="shared" si="3"/>
        <v>0</v>
      </c>
      <c r="K87" s="146">
        <f t="shared" si="3"/>
        <v>0</v>
      </c>
    </row>
    <row r="88" spans="1:11" ht="16.5" customHeight="1">
      <c r="A88" s="123" t="s">
        <v>175</v>
      </c>
      <c r="B88" s="122" t="s">
        <v>176</v>
      </c>
      <c r="C88" s="142"/>
      <c r="D88" s="142"/>
      <c r="E88" s="142"/>
      <c r="F88" s="142"/>
      <c r="G88" s="142"/>
      <c r="H88" s="142"/>
      <c r="I88" s="142"/>
      <c r="J88" s="142"/>
      <c r="K88" s="142"/>
    </row>
    <row r="89" spans="1:11" ht="16.5" customHeight="1">
      <c r="A89" s="123" t="s">
        <v>177</v>
      </c>
      <c r="B89" s="122" t="s">
        <v>178</v>
      </c>
      <c r="C89" s="142"/>
      <c r="D89" s="142"/>
      <c r="E89" s="142"/>
      <c r="F89" s="142"/>
      <c r="G89" s="142"/>
      <c r="H89" s="142"/>
      <c r="I89" s="142"/>
      <c r="J89" s="142"/>
      <c r="K89" s="142"/>
    </row>
    <row r="90" spans="1:11" ht="16.5" customHeight="1">
      <c r="A90" s="129" t="s">
        <v>179</v>
      </c>
      <c r="B90" s="122" t="s">
        <v>180</v>
      </c>
      <c r="C90" s="142"/>
      <c r="D90" s="142"/>
      <c r="E90" s="142"/>
      <c r="F90" s="142"/>
      <c r="G90" s="142"/>
      <c r="H90" s="142"/>
      <c r="I90" s="142"/>
      <c r="J90" s="142"/>
      <c r="K90" s="142"/>
    </row>
    <row r="91" spans="1:11" ht="16.5" customHeight="1">
      <c r="A91" s="129" t="s">
        <v>220</v>
      </c>
      <c r="B91" s="122" t="s">
        <v>181</v>
      </c>
      <c r="C91" s="142"/>
      <c r="D91" s="142"/>
      <c r="E91" s="142"/>
      <c r="F91" s="142"/>
      <c r="G91" s="142"/>
      <c r="H91" s="142"/>
      <c r="I91" s="142"/>
      <c r="J91" s="142"/>
      <c r="K91" s="142"/>
    </row>
    <row r="92" spans="1:11" ht="16.5" customHeight="1">
      <c r="A92" s="13" t="s">
        <v>239</v>
      </c>
      <c r="B92" s="14" t="s">
        <v>182</v>
      </c>
      <c r="C92" s="142"/>
      <c r="D92" s="142"/>
      <c r="E92" s="142"/>
      <c r="F92" s="142"/>
      <c r="G92" s="142"/>
      <c r="H92" s="142"/>
      <c r="I92" s="142"/>
      <c r="J92" s="142"/>
      <c r="K92" s="142"/>
    </row>
    <row r="93" spans="1:11" ht="16.5" customHeight="1">
      <c r="A93" s="18" t="s">
        <v>183</v>
      </c>
      <c r="B93" s="14" t="s">
        <v>184</v>
      </c>
      <c r="C93" s="142"/>
      <c r="D93" s="142"/>
      <c r="E93" s="142"/>
      <c r="F93" s="142"/>
      <c r="G93" s="142"/>
      <c r="H93" s="142"/>
      <c r="I93" s="142"/>
      <c r="J93" s="142"/>
      <c r="K93" s="142"/>
    </row>
    <row r="94" spans="1:11" ht="16.5" customHeight="1">
      <c r="A94" s="130" t="s">
        <v>240</v>
      </c>
      <c r="B94" s="131" t="s">
        <v>185</v>
      </c>
      <c r="C94" s="146">
        <f>SUM(C81)</f>
        <v>4966610</v>
      </c>
      <c r="D94" s="146"/>
      <c r="E94" s="146"/>
      <c r="F94" s="146"/>
      <c r="G94" s="146">
        <f>SUM(G81)</f>
        <v>4966610</v>
      </c>
      <c r="H94" s="146"/>
      <c r="I94" s="146"/>
      <c r="J94" s="146"/>
      <c r="K94" s="146"/>
    </row>
    <row r="95" spans="1:11" ht="16.5" customHeight="1">
      <c r="A95" s="132" t="s">
        <v>222</v>
      </c>
      <c r="B95" s="133"/>
      <c r="C95" s="146">
        <f>SUM(C94+C65)</f>
        <v>35476524</v>
      </c>
      <c r="D95" s="146">
        <f>D65</f>
        <v>117578</v>
      </c>
      <c r="E95" s="146">
        <f aca="true" t="shared" si="4" ref="E95:K95">SUM(E94+E65)</f>
        <v>60000</v>
      </c>
      <c r="F95" s="146">
        <f t="shared" si="4"/>
        <v>12572880</v>
      </c>
      <c r="G95" s="146">
        <f t="shared" si="4"/>
        <v>4966610</v>
      </c>
      <c r="H95" s="146">
        <f t="shared" si="4"/>
        <v>1700000</v>
      </c>
      <c r="I95" s="146">
        <f t="shared" si="4"/>
        <v>4269456</v>
      </c>
      <c r="J95" s="146">
        <f t="shared" si="4"/>
        <v>11788000</v>
      </c>
      <c r="K95" s="146">
        <f t="shared" si="4"/>
        <v>2000</v>
      </c>
    </row>
    <row r="96" spans="3:11" ht="16.5" customHeight="1">
      <c r="C96" s="186">
        <f>SUM(D95:K95)</f>
        <v>35476524</v>
      </c>
      <c r="D96" s="183"/>
      <c r="E96" s="183"/>
      <c r="F96" s="183"/>
      <c r="G96" s="183"/>
      <c r="H96" s="183"/>
      <c r="I96" s="183"/>
      <c r="J96" s="183"/>
      <c r="K96" s="183"/>
    </row>
  </sheetData>
  <sheetProtection/>
  <mergeCells count="2">
    <mergeCell ref="A1:K1"/>
    <mergeCell ref="D3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96" r:id="rId1"/>
  <headerFooter>
    <oddHeader>&amp;L&amp;"Times New Roman,Félkövér"&amp;14Fertőboz Község Önkormányzata&amp;C&amp;"Times New Roman,Félkövér"&amp;14 2017. évi Költségvetése&amp;R3.sz. melléklet</oddHeader>
    <oddFooter>&amp;CBevételek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view="pageLayout" workbookViewId="0" topLeftCell="A1">
      <selection activeCell="K32" sqref="K32"/>
    </sheetView>
  </sheetViews>
  <sheetFormatPr defaultColWidth="7.8515625" defaultRowHeight="15"/>
  <cols>
    <col min="1" max="1" width="7.8515625" style="31" customWidth="1"/>
    <col min="2" max="2" width="3.421875" style="31" customWidth="1"/>
    <col min="3" max="3" width="3.421875" style="32" customWidth="1"/>
    <col min="4" max="5" width="3.57421875" style="31" customWidth="1"/>
    <col min="6" max="6" width="46.7109375" style="31" customWidth="1"/>
    <col min="7" max="7" width="12.7109375" style="33" bestFit="1" customWidth="1"/>
    <col min="8" max="16384" width="7.8515625" style="31" customWidth="1"/>
  </cols>
  <sheetData>
    <row r="1" ht="12.75" customHeight="1"/>
    <row r="2" spans="2:7" ht="12.75" customHeight="1">
      <c r="B2" s="251" t="s">
        <v>568</v>
      </c>
      <c r="C2" s="251"/>
      <c r="D2" s="251"/>
      <c r="E2" s="251"/>
      <c r="F2" s="251"/>
      <c r="G2" s="251"/>
    </row>
    <row r="3" spans="2:7" ht="12.75" customHeight="1">
      <c r="B3" s="34"/>
      <c r="C3" s="34"/>
      <c r="D3" s="34"/>
      <c r="E3" s="34"/>
      <c r="F3" s="34"/>
      <c r="G3" s="34"/>
    </row>
    <row r="4" spans="2:7" ht="12.75" customHeight="1">
      <c r="B4" s="34"/>
      <c r="C4" s="34"/>
      <c r="D4" s="34"/>
      <c r="E4" s="34"/>
      <c r="F4" s="34"/>
      <c r="G4" s="34"/>
    </row>
    <row r="5" spans="2:7" ht="12.75" customHeight="1">
      <c r="B5" s="34"/>
      <c r="C5" s="34"/>
      <c r="D5" s="34"/>
      <c r="E5" s="34"/>
      <c r="F5" s="34"/>
      <c r="G5" s="35"/>
    </row>
    <row r="6" spans="2:7" ht="12.75" customHeight="1">
      <c r="B6" s="252" t="s">
        <v>38</v>
      </c>
      <c r="C6" s="253"/>
      <c r="D6" s="253"/>
      <c r="E6" s="253"/>
      <c r="F6" s="253"/>
      <c r="G6" s="254"/>
    </row>
    <row r="7" spans="2:7" s="38" customFormat="1" ht="12.75" customHeight="1">
      <c r="B7" s="30"/>
      <c r="C7" s="36"/>
      <c r="D7" s="202" t="s">
        <v>39</v>
      </c>
      <c r="E7" s="206"/>
      <c r="F7" s="206"/>
      <c r="G7" s="210">
        <f>G8+G10+G12</f>
        <v>6406000</v>
      </c>
    </row>
    <row r="8" spans="2:7" s="38" customFormat="1" ht="12.75" customHeight="1">
      <c r="B8" s="30"/>
      <c r="C8" s="36"/>
      <c r="D8" s="37"/>
      <c r="E8" s="41" t="s">
        <v>44</v>
      </c>
      <c r="F8" s="44"/>
      <c r="G8" s="42">
        <f>SUM(G9)</f>
        <v>2502000</v>
      </c>
    </row>
    <row r="9" spans="2:7" ht="12.75" customHeight="1">
      <c r="B9" s="46"/>
      <c r="C9" s="40"/>
      <c r="D9" s="43"/>
      <c r="E9" s="57"/>
      <c r="F9" s="57" t="s">
        <v>312</v>
      </c>
      <c r="G9" s="45">
        <v>2502000</v>
      </c>
    </row>
    <row r="10" spans="2:7" ht="12.75" customHeight="1">
      <c r="B10" s="46"/>
      <c r="C10" s="40"/>
      <c r="D10" s="43"/>
      <c r="E10" s="246" t="s">
        <v>43</v>
      </c>
      <c r="F10" s="247"/>
      <c r="G10" s="42">
        <f>SUM(G11)</f>
        <v>1270000</v>
      </c>
    </row>
    <row r="11" spans="2:7" ht="12.75" customHeight="1">
      <c r="B11" s="46"/>
      <c r="C11" s="43"/>
      <c r="D11" s="43"/>
      <c r="E11" s="43"/>
      <c r="F11" s="44" t="s">
        <v>560</v>
      </c>
      <c r="G11" s="45">
        <v>1270000</v>
      </c>
    </row>
    <row r="12" spans="2:7" ht="12.75" customHeight="1">
      <c r="B12" s="203"/>
      <c r="C12" s="204"/>
      <c r="D12" s="204"/>
      <c r="E12" s="261" t="s">
        <v>40</v>
      </c>
      <c r="F12" s="262"/>
      <c r="G12" s="208">
        <f>SUM(G13:G15)</f>
        <v>2634000</v>
      </c>
    </row>
    <row r="13" spans="2:7" ht="12.75" customHeight="1">
      <c r="B13" s="46"/>
      <c r="C13" s="43"/>
      <c r="D13" s="43"/>
      <c r="E13" s="209"/>
      <c r="F13" s="225" t="s">
        <v>579</v>
      </c>
      <c r="G13" s="45">
        <v>1334000</v>
      </c>
    </row>
    <row r="14" spans="2:7" ht="12.75" customHeight="1">
      <c r="B14" s="203"/>
      <c r="C14" s="204"/>
      <c r="D14" s="204"/>
      <c r="E14" s="207"/>
      <c r="F14" s="225" t="s">
        <v>580</v>
      </c>
      <c r="G14" s="45">
        <v>300000</v>
      </c>
    </row>
    <row r="15" spans="2:7" ht="12.75" customHeight="1">
      <c r="B15" s="203"/>
      <c r="C15" s="204"/>
      <c r="D15" s="204"/>
      <c r="E15" s="207"/>
      <c r="F15" s="225" t="s">
        <v>581</v>
      </c>
      <c r="G15" s="205">
        <v>1000000</v>
      </c>
    </row>
    <row r="16" spans="2:7" ht="12.75" customHeight="1">
      <c r="B16" s="50" t="s">
        <v>41</v>
      </c>
      <c r="C16" s="51"/>
      <c r="D16" s="52"/>
      <c r="E16" s="52"/>
      <c r="F16" s="52"/>
      <c r="G16" s="53">
        <f>SUM(G8+G10+G12)</f>
        <v>6406000</v>
      </c>
    </row>
    <row r="17" ht="12.75" customHeight="1"/>
    <row r="18" ht="12.75" customHeight="1"/>
    <row r="19" spans="2:7" ht="12.75" customHeight="1">
      <c r="B19" s="34"/>
      <c r="C19" s="34"/>
      <c r="D19" s="34"/>
      <c r="E19" s="34"/>
      <c r="F19" s="34"/>
      <c r="G19" s="35"/>
    </row>
    <row r="20" spans="2:7" ht="12.75" customHeight="1">
      <c r="B20" s="248" t="s">
        <v>42</v>
      </c>
      <c r="C20" s="249"/>
      <c r="D20" s="249"/>
      <c r="E20" s="249"/>
      <c r="F20" s="249"/>
      <c r="G20" s="250"/>
    </row>
    <row r="21" spans="2:7" ht="12.75" customHeight="1">
      <c r="B21" s="49"/>
      <c r="C21" s="258" t="s">
        <v>39</v>
      </c>
      <c r="D21" s="259"/>
      <c r="E21" s="259"/>
      <c r="F21" s="260"/>
      <c r="G21" s="42">
        <f>G28</f>
        <v>4611441</v>
      </c>
    </row>
    <row r="22" spans="2:7" ht="12.75" customHeight="1">
      <c r="B22" s="39"/>
      <c r="C22" s="47"/>
      <c r="D22" s="255" t="s">
        <v>43</v>
      </c>
      <c r="E22" s="256"/>
      <c r="F22" s="257"/>
      <c r="G22" s="42">
        <f>SUM(G23:G23)</f>
        <v>381000</v>
      </c>
    </row>
    <row r="23" spans="2:8" ht="12.75" customHeight="1">
      <c r="B23" s="39"/>
      <c r="C23" s="47"/>
      <c r="D23" s="43"/>
      <c r="E23" s="57" t="s">
        <v>535</v>
      </c>
      <c r="F23" s="57"/>
      <c r="G23" s="45">
        <v>381000</v>
      </c>
      <c r="H23" s="178"/>
    </row>
    <row r="24" spans="2:8" ht="12.75" customHeight="1">
      <c r="B24" s="39"/>
      <c r="C24" s="47"/>
      <c r="D24" s="43"/>
      <c r="E24" s="246" t="s">
        <v>40</v>
      </c>
      <c r="F24" s="247"/>
      <c r="G24" s="42">
        <f>SUM(G25:G27)</f>
        <v>4230441</v>
      </c>
      <c r="H24" s="48"/>
    </row>
    <row r="25" spans="2:8" ht="12.75" customHeight="1">
      <c r="B25" s="39"/>
      <c r="C25" s="47"/>
      <c r="D25" s="43"/>
      <c r="E25" s="224"/>
      <c r="F25" s="225" t="s">
        <v>582</v>
      </c>
      <c r="G25" s="45">
        <v>1000000</v>
      </c>
      <c r="H25" s="48"/>
    </row>
    <row r="26" spans="2:8" ht="12.75" customHeight="1">
      <c r="B26" s="39"/>
      <c r="C26" s="47"/>
      <c r="D26" s="43"/>
      <c r="E26" s="224"/>
      <c r="F26" s="225" t="s">
        <v>583</v>
      </c>
      <c r="G26" s="45">
        <v>2930441</v>
      </c>
      <c r="H26" s="48"/>
    </row>
    <row r="27" spans="2:8" ht="12.75" customHeight="1">
      <c r="B27" s="226"/>
      <c r="C27" s="227"/>
      <c r="D27" s="204"/>
      <c r="E27" s="228"/>
      <c r="F27" s="44" t="s">
        <v>584</v>
      </c>
      <c r="G27" s="205">
        <v>300000</v>
      </c>
      <c r="H27" s="48"/>
    </row>
    <row r="28" spans="2:7" ht="12.75" customHeight="1">
      <c r="B28" s="50" t="s">
        <v>45</v>
      </c>
      <c r="C28" s="51"/>
      <c r="D28" s="52"/>
      <c r="E28" s="52"/>
      <c r="F28" s="52"/>
      <c r="G28" s="54">
        <f>SUM(G22+G24)</f>
        <v>4611441</v>
      </c>
    </row>
    <row r="29" ht="12.75" customHeight="1"/>
    <row r="30" spans="2:7" ht="12.75" customHeight="1">
      <c r="B30" s="55" t="s">
        <v>46</v>
      </c>
      <c r="C30" s="56"/>
      <c r="D30" s="55"/>
      <c r="E30" s="55"/>
      <c r="F30" s="55"/>
      <c r="G30" s="179">
        <f>SUM(G16+G28)</f>
        <v>11017441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8">
    <mergeCell ref="E24:F24"/>
    <mergeCell ref="B20:G20"/>
    <mergeCell ref="B2:G2"/>
    <mergeCell ref="B6:G6"/>
    <mergeCell ref="D22:F22"/>
    <mergeCell ref="C21:F21"/>
    <mergeCell ref="E10:F10"/>
    <mergeCell ref="E12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9" r:id="rId1"/>
  <headerFooter>
    <oddHeader>&amp;L&amp;"-,Félkövér"Fertőboz Község Önkormányzata&amp;C&amp;"Times New Roman,Félkövér"2017. évi Költségvetése&amp;R&amp;"-,Félkövér"&amp;10
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1"/>
  <sheetViews>
    <sheetView view="pageLayout" workbookViewId="0" topLeftCell="A1">
      <selection activeCell="A30" sqref="A30"/>
    </sheetView>
  </sheetViews>
  <sheetFormatPr defaultColWidth="6.28125" defaultRowHeight="15"/>
  <cols>
    <col min="1" max="1" width="61.57421875" style="0" customWidth="1"/>
    <col min="2" max="2" width="9.7109375" style="0" customWidth="1"/>
    <col min="3" max="3" width="17.00390625" style="0" customWidth="1"/>
  </cols>
  <sheetData>
    <row r="2" spans="1:3" ht="33.75" customHeight="1">
      <c r="A2" s="236" t="s">
        <v>569</v>
      </c>
      <c r="B2" s="236"/>
      <c r="C2" s="236"/>
    </row>
    <row r="3" spans="1:3" ht="26.25" customHeight="1">
      <c r="A3" s="26"/>
      <c r="B3" s="28"/>
      <c r="C3" s="28"/>
    </row>
    <row r="4" ht="23.25" customHeight="1">
      <c r="A4" s="4" t="s">
        <v>47</v>
      </c>
    </row>
    <row r="5" spans="1:3" ht="30">
      <c r="A5" s="218" t="s">
        <v>36</v>
      </c>
      <c r="B5" s="217" t="s">
        <v>71</v>
      </c>
      <c r="C5" s="218" t="s">
        <v>49</v>
      </c>
    </row>
    <row r="6" spans="1:3" ht="15.75">
      <c r="A6" s="9" t="s">
        <v>589</v>
      </c>
      <c r="B6" s="5" t="s">
        <v>73</v>
      </c>
      <c r="C6" s="223">
        <v>80000</v>
      </c>
    </row>
    <row r="7" spans="1:3" ht="15.75">
      <c r="A7" s="9" t="s">
        <v>590</v>
      </c>
      <c r="B7" s="5" t="s">
        <v>73</v>
      </c>
      <c r="C7" s="223">
        <v>60000</v>
      </c>
    </row>
    <row r="8" spans="1:3" ht="15.75">
      <c r="A8" s="9" t="s">
        <v>591</v>
      </c>
      <c r="B8" s="5" t="s">
        <v>73</v>
      </c>
      <c r="C8" s="223">
        <v>50000</v>
      </c>
    </row>
    <row r="9" spans="1:3" ht="15.75">
      <c r="A9" s="9" t="s">
        <v>588</v>
      </c>
      <c r="B9" s="5" t="s">
        <v>73</v>
      </c>
      <c r="C9" s="223">
        <v>60000</v>
      </c>
    </row>
    <row r="10" spans="1:3" ht="16.5">
      <c r="A10" s="229" t="s">
        <v>586</v>
      </c>
      <c r="B10" s="5" t="s">
        <v>73</v>
      </c>
      <c r="C10" s="223">
        <v>1100000</v>
      </c>
    </row>
    <row r="11" spans="1:3" ht="16.5">
      <c r="A11" s="229" t="s">
        <v>587</v>
      </c>
      <c r="B11" s="5" t="s">
        <v>73</v>
      </c>
      <c r="C11" s="223">
        <v>20000</v>
      </c>
    </row>
    <row r="12" spans="1:3" ht="15">
      <c r="A12" s="8" t="s">
        <v>309</v>
      </c>
      <c r="B12" s="10" t="s">
        <v>73</v>
      </c>
      <c r="C12" s="230">
        <f>SUM(C6:C11)</f>
        <v>1370000</v>
      </c>
    </row>
    <row r="13" spans="1:3" ht="15.75">
      <c r="A13" s="11" t="s">
        <v>186</v>
      </c>
      <c r="B13" s="7" t="s">
        <v>74</v>
      </c>
      <c r="C13" s="231">
        <f>SUM(C12)</f>
        <v>1370000</v>
      </c>
    </row>
    <row r="16" ht="16.5" customHeight="1"/>
    <row r="17" spans="1:3" ht="33.75" customHeight="1">
      <c r="A17" s="236" t="s">
        <v>570</v>
      </c>
      <c r="B17" s="237"/>
      <c r="C17" s="237"/>
    </row>
    <row r="18" spans="1:3" ht="33.75" customHeight="1">
      <c r="A18" s="23"/>
      <c r="B18" s="61"/>
      <c r="C18" s="61"/>
    </row>
    <row r="20" spans="1:3" ht="30">
      <c r="A20" s="216" t="s">
        <v>36</v>
      </c>
      <c r="B20" s="217" t="s">
        <v>71</v>
      </c>
      <c r="C20" s="216" t="s">
        <v>49</v>
      </c>
    </row>
    <row r="21" spans="1:3" ht="25.5">
      <c r="A21" s="63" t="s">
        <v>187</v>
      </c>
      <c r="B21" s="64" t="s">
        <v>75</v>
      </c>
      <c r="C21" s="215">
        <f>SUM(C22:C23)</f>
        <v>104400</v>
      </c>
    </row>
    <row r="22" spans="1:3" ht="15.75">
      <c r="A22" s="109" t="s">
        <v>596</v>
      </c>
      <c r="B22" s="5" t="s">
        <v>75</v>
      </c>
      <c r="C22" s="232">
        <v>104400</v>
      </c>
    </row>
    <row r="23" spans="1:3" ht="15">
      <c r="A23" s="212"/>
      <c r="B23" s="6"/>
      <c r="C23" s="212"/>
    </row>
    <row r="24" spans="1:3" ht="25.5">
      <c r="A24" s="65" t="s">
        <v>310</v>
      </c>
      <c r="B24" s="64" t="s">
        <v>438</v>
      </c>
      <c r="C24" s="215">
        <f>SUM(C25:C31)</f>
        <v>255720</v>
      </c>
    </row>
    <row r="25" spans="1:3" ht="15.75">
      <c r="A25" s="109" t="s">
        <v>313</v>
      </c>
      <c r="B25" s="5" t="s">
        <v>438</v>
      </c>
      <c r="C25" s="232">
        <v>80640</v>
      </c>
    </row>
    <row r="26" spans="1:3" ht="15.75">
      <c r="A26" s="109" t="s">
        <v>561</v>
      </c>
      <c r="B26" s="5" t="s">
        <v>438</v>
      </c>
      <c r="C26" s="232">
        <v>30000</v>
      </c>
    </row>
    <row r="27" spans="1:3" ht="15.75">
      <c r="A27" s="109" t="s">
        <v>562</v>
      </c>
      <c r="B27" s="5" t="s">
        <v>438</v>
      </c>
      <c r="C27" s="232">
        <v>40000</v>
      </c>
    </row>
    <row r="28" spans="1:3" ht="15.75">
      <c r="A28" s="109" t="s">
        <v>593</v>
      </c>
      <c r="B28" s="5" t="s">
        <v>438</v>
      </c>
      <c r="C28" s="232">
        <v>5780</v>
      </c>
    </row>
    <row r="29" spans="1:3" ht="15.75">
      <c r="A29" s="109" t="s">
        <v>594</v>
      </c>
      <c r="B29" s="5" t="s">
        <v>438</v>
      </c>
      <c r="C29" s="232">
        <v>30000</v>
      </c>
    </row>
    <row r="30" spans="1:3" ht="15.75">
      <c r="A30" s="109" t="s">
        <v>595</v>
      </c>
      <c r="B30" s="5" t="s">
        <v>438</v>
      </c>
      <c r="C30" s="232">
        <v>49300</v>
      </c>
    </row>
    <row r="31" spans="1:3" ht="15.75">
      <c r="A31" s="213" t="s">
        <v>592</v>
      </c>
      <c r="B31" s="213" t="s">
        <v>438</v>
      </c>
      <c r="C31" s="232">
        <v>20000</v>
      </c>
    </row>
    <row r="32" s="62" customFormat="1" ht="15.75"/>
  </sheetData>
  <sheetProtection/>
  <mergeCells count="2">
    <mergeCell ref="A2:C2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&amp;L&amp;"Times New Roman,Félkövér"&amp;12Fertőboz Község Önkormányzata&amp;C&amp;"Times New Roman,Félkövér"2017. évi Költségvetés&amp;R&amp;"-,Félkövér"5.sz.melléklet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Layout" workbookViewId="0" topLeftCell="A1">
      <selection activeCell="H20" sqref="H20"/>
    </sheetView>
  </sheetViews>
  <sheetFormatPr defaultColWidth="7.8515625" defaultRowHeight="15"/>
  <cols>
    <col min="1" max="1" width="48.8515625" style="31" customWidth="1"/>
    <col min="2" max="2" width="12.57421875" style="31" customWidth="1"/>
    <col min="3" max="3" width="10.7109375" style="33" customWidth="1"/>
    <col min="4" max="4" width="0.2890625" style="31" customWidth="1"/>
    <col min="5" max="5" width="0.71875" style="31" hidden="1" customWidth="1"/>
    <col min="6" max="6" width="48.7109375" style="31" customWidth="1"/>
    <col min="7" max="7" width="14.57421875" style="31" customWidth="1"/>
    <col min="8" max="8" width="10.7109375" style="33" customWidth="1"/>
    <col min="9" max="16384" width="7.8515625" style="31" customWidth="1"/>
  </cols>
  <sheetData>
    <row r="1" ht="23.25" customHeight="1">
      <c r="C1" s="33" t="s">
        <v>571</v>
      </c>
    </row>
    <row r="2" spans="1:8" ht="12" customHeight="1">
      <c r="A2" s="266" t="s">
        <v>572</v>
      </c>
      <c r="B2" s="266"/>
      <c r="C2" s="266"/>
      <c r="D2" s="266"/>
      <c r="E2" s="266"/>
      <c r="F2" s="266"/>
      <c r="G2" s="266"/>
      <c r="H2" s="266"/>
    </row>
    <row r="3" spans="1:8" ht="49.5" customHeight="1" thickBot="1">
      <c r="A3" s="267"/>
      <c r="B3" s="267"/>
      <c r="C3" s="267"/>
      <c r="D3" s="267"/>
      <c r="E3" s="267"/>
      <c r="F3" s="267"/>
      <c r="G3" s="267"/>
      <c r="H3" s="267"/>
    </row>
    <row r="4" spans="1:8" ht="21" customHeight="1">
      <c r="A4" s="268" t="s">
        <v>256</v>
      </c>
      <c r="B4" s="269"/>
      <c r="C4" s="270"/>
      <c r="D4" s="99"/>
      <c r="E4" s="99"/>
      <c r="F4" s="270" t="s">
        <v>257</v>
      </c>
      <c r="G4" s="271"/>
      <c r="H4" s="272"/>
    </row>
    <row r="5" spans="1:8" ht="24" customHeight="1">
      <c r="A5" s="66" t="s">
        <v>258</v>
      </c>
      <c r="B5" s="263">
        <v>2017</v>
      </c>
      <c r="C5" s="264"/>
      <c r="D5" s="67"/>
      <c r="E5" s="67"/>
      <c r="F5" s="67" t="s">
        <v>259</v>
      </c>
      <c r="G5" s="263">
        <v>2017</v>
      </c>
      <c r="H5" s="265"/>
    </row>
    <row r="6" spans="1:8" ht="18" customHeight="1">
      <c r="A6" s="68"/>
      <c r="B6" s="93" t="s">
        <v>255</v>
      </c>
      <c r="C6" s="69" t="s">
        <v>254</v>
      </c>
      <c r="D6" s="94"/>
      <c r="E6" s="94"/>
      <c r="F6" s="94"/>
      <c r="G6" s="95" t="s">
        <v>255</v>
      </c>
      <c r="H6" s="96" t="s">
        <v>254</v>
      </c>
    </row>
    <row r="7" spans="1:8" ht="18" customHeight="1">
      <c r="A7" s="68"/>
      <c r="B7" s="93"/>
      <c r="C7" s="69"/>
      <c r="D7" s="94"/>
      <c r="E7" s="94"/>
      <c r="F7" s="94"/>
      <c r="G7" s="95"/>
      <c r="H7" s="96"/>
    </row>
    <row r="8" spans="1:8" ht="12.75">
      <c r="A8" s="68" t="s">
        <v>225</v>
      </c>
      <c r="B8" s="84">
        <v>12572880</v>
      </c>
      <c r="C8" s="78">
        <f aca="true" t="shared" si="0" ref="C8:C14">SUM(B8)</f>
        <v>12572880</v>
      </c>
      <c r="D8" s="70"/>
      <c r="E8" s="70"/>
      <c r="F8" s="70" t="s">
        <v>260</v>
      </c>
      <c r="G8" s="89">
        <v>6738842</v>
      </c>
      <c r="H8" s="149">
        <f>SUM(G8)</f>
        <v>6738842</v>
      </c>
    </row>
    <row r="9" spans="1:8" ht="12.75">
      <c r="A9" s="68" t="s">
        <v>279</v>
      </c>
      <c r="B9" s="84">
        <v>11788000</v>
      </c>
      <c r="C9" s="78">
        <f t="shared" si="0"/>
        <v>11788000</v>
      </c>
      <c r="D9" s="70"/>
      <c r="E9" s="70"/>
      <c r="F9" s="70" t="s">
        <v>261</v>
      </c>
      <c r="G9" s="89">
        <v>1434335</v>
      </c>
      <c r="H9" s="149">
        <f aca="true" t="shared" si="1" ref="H9:H28">SUM(G9)</f>
        <v>1434335</v>
      </c>
    </row>
    <row r="10" spans="1:8" ht="12.75">
      <c r="A10" s="68" t="s">
        <v>230</v>
      </c>
      <c r="B10" s="84">
        <v>6031456</v>
      </c>
      <c r="C10" s="78">
        <f t="shared" si="0"/>
        <v>6031456</v>
      </c>
      <c r="D10" s="70"/>
      <c r="E10" s="70"/>
      <c r="F10" s="70" t="s">
        <v>272</v>
      </c>
      <c r="G10" s="89">
        <v>9806600</v>
      </c>
      <c r="H10" s="149">
        <f t="shared" si="1"/>
        <v>9806600</v>
      </c>
    </row>
    <row r="11" spans="1:8" ht="12.75">
      <c r="A11" s="68" t="s">
        <v>281</v>
      </c>
      <c r="B11" s="84">
        <v>0</v>
      </c>
      <c r="C11" s="78">
        <f t="shared" si="0"/>
        <v>0</v>
      </c>
      <c r="D11" s="70"/>
      <c r="E11" s="70"/>
      <c r="F11" s="70" t="s">
        <v>273</v>
      </c>
      <c r="G11" s="89">
        <v>1370000</v>
      </c>
      <c r="H11" s="149">
        <f t="shared" si="1"/>
        <v>1370000</v>
      </c>
    </row>
    <row r="12" spans="1:8" ht="12.75">
      <c r="A12" s="68" t="s">
        <v>283</v>
      </c>
      <c r="B12" s="84">
        <v>0</v>
      </c>
      <c r="C12" s="78">
        <f t="shared" si="0"/>
        <v>0</v>
      </c>
      <c r="D12" s="70"/>
      <c r="E12" s="70"/>
      <c r="F12" s="70" t="s">
        <v>274</v>
      </c>
      <c r="G12" s="89">
        <v>4606391</v>
      </c>
      <c r="H12" s="149">
        <f t="shared" si="1"/>
        <v>4606391</v>
      </c>
    </row>
    <row r="13" spans="1:8" ht="12.75">
      <c r="A13" s="73" t="s">
        <v>277</v>
      </c>
      <c r="B13" s="98">
        <v>0</v>
      </c>
      <c r="C13" s="78">
        <f t="shared" si="0"/>
        <v>0</v>
      </c>
      <c r="D13" s="70"/>
      <c r="E13" s="70"/>
      <c r="F13" s="74" t="s">
        <v>277</v>
      </c>
      <c r="G13" s="90">
        <v>0</v>
      </c>
      <c r="H13" s="149">
        <f t="shared" si="1"/>
        <v>0</v>
      </c>
    </row>
    <row r="14" spans="1:8" ht="12.75">
      <c r="A14" s="73" t="s">
        <v>311</v>
      </c>
      <c r="B14" s="98">
        <v>0</v>
      </c>
      <c r="C14" s="78">
        <f t="shared" si="0"/>
        <v>0</v>
      </c>
      <c r="D14" s="70"/>
      <c r="E14" s="70"/>
      <c r="F14" s="70" t="s">
        <v>563</v>
      </c>
      <c r="G14" s="89">
        <v>502915</v>
      </c>
      <c r="H14" s="149">
        <f t="shared" si="1"/>
        <v>502915</v>
      </c>
    </row>
    <row r="15" spans="1:8" ht="12.75">
      <c r="A15" s="68"/>
      <c r="B15" s="84"/>
      <c r="C15" s="78"/>
      <c r="D15" s="70"/>
      <c r="E15" s="70"/>
      <c r="F15" s="70"/>
      <c r="G15" s="89"/>
      <c r="H15" s="149"/>
    </row>
    <row r="16" spans="1:8" ht="12.75">
      <c r="A16" s="68"/>
      <c r="B16" s="84"/>
      <c r="C16" s="78"/>
      <c r="D16" s="70"/>
      <c r="E16" s="70"/>
      <c r="F16" s="70"/>
      <c r="G16" s="89"/>
      <c r="H16" s="149"/>
    </row>
    <row r="17" spans="1:8" ht="15" customHeight="1">
      <c r="A17" s="75" t="s">
        <v>262</v>
      </c>
      <c r="B17" s="85">
        <f>SUM(B8:B14)</f>
        <v>30392336</v>
      </c>
      <c r="C17" s="85">
        <f>SUM(C8:C14)</f>
        <v>30392336</v>
      </c>
      <c r="D17" s="70"/>
      <c r="E17" s="70"/>
      <c r="F17" s="76" t="s">
        <v>263</v>
      </c>
      <c r="G17" s="91">
        <f>SUM(G8:G16)</f>
        <v>24459083</v>
      </c>
      <c r="H17" s="138">
        <f t="shared" si="1"/>
        <v>24459083</v>
      </c>
    </row>
    <row r="18" spans="1:8" ht="13.5" customHeight="1">
      <c r="A18" s="77"/>
      <c r="B18" s="86"/>
      <c r="C18" s="72"/>
      <c r="D18" s="70"/>
      <c r="E18" s="70"/>
      <c r="F18" s="70"/>
      <c r="G18" s="89"/>
      <c r="H18" s="149">
        <f t="shared" si="1"/>
        <v>0</v>
      </c>
    </row>
    <row r="19" spans="1:8" ht="21" customHeight="1">
      <c r="A19" s="66" t="s">
        <v>264</v>
      </c>
      <c r="B19" s="87"/>
      <c r="C19" s="78"/>
      <c r="D19" s="70"/>
      <c r="E19" s="70"/>
      <c r="F19" s="67" t="s">
        <v>265</v>
      </c>
      <c r="G19" s="92"/>
      <c r="H19" s="149"/>
    </row>
    <row r="20" spans="1:8" ht="21" customHeight="1">
      <c r="A20" s="66"/>
      <c r="B20" s="87"/>
      <c r="C20" s="78"/>
      <c r="D20" s="70"/>
      <c r="E20" s="70"/>
      <c r="F20" s="67"/>
      <c r="G20" s="139"/>
      <c r="H20" s="149"/>
    </row>
    <row r="21" spans="1:8" ht="11.25" customHeight="1">
      <c r="A21" s="73" t="s">
        <v>278</v>
      </c>
      <c r="B21" s="98">
        <v>0</v>
      </c>
      <c r="C21" s="78">
        <f>SUM(B21)</f>
        <v>0</v>
      </c>
      <c r="D21" s="70"/>
      <c r="E21" s="70"/>
      <c r="F21" s="70" t="s">
        <v>267</v>
      </c>
      <c r="G21" s="89">
        <v>5044094</v>
      </c>
      <c r="H21" s="149">
        <f t="shared" si="1"/>
        <v>5044094</v>
      </c>
    </row>
    <row r="22" spans="1:8" ht="12.75">
      <c r="A22" s="68" t="s">
        <v>280</v>
      </c>
      <c r="B22" s="98">
        <v>0</v>
      </c>
      <c r="C22" s="78">
        <f>SUM(B22)</f>
        <v>0</v>
      </c>
      <c r="D22" s="70"/>
      <c r="E22" s="70"/>
      <c r="F22" s="70" t="s">
        <v>275</v>
      </c>
      <c r="G22" s="89">
        <v>1361906</v>
      </c>
      <c r="H22" s="149">
        <f t="shared" si="1"/>
        <v>1361906</v>
      </c>
    </row>
    <row r="23" spans="1:8" ht="12.75">
      <c r="A23" s="68" t="s">
        <v>282</v>
      </c>
      <c r="B23" s="98">
        <v>117578</v>
      </c>
      <c r="C23" s="78">
        <f>SUM(B23)</f>
        <v>117578</v>
      </c>
      <c r="D23" s="70"/>
      <c r="E23" s="70"/>
      <c r="F23" s="70" t="s">
        <v>266</v>
      </c>
      <c r="G23" s="89">
        <v>3631056</v>
      </c>
      <c r="H23" s="149">
        <f t="shared" si="1"/>
        <v>3631056</v>
      </c>
    </row>
    <row r="24" spans="1:8" ht="12.75">
      <c r="A24" s="68" t="s">
        <v>283</v>
      </c>
      <c r="B24" s="98">
        <v>4966610</v>
      </c>
      <c r="C24" s="78">
        <f>SUM(B24)</f>
        <v>4966610</v>
      </c>
      <c r="D24" s="70"/>
      <c r="E24" s="70"/>
      <c r="F24" s="70" t="s">
        <v>276</v>
      </c>
      <c r="G24" s="89">
        <v>980385</v>
      </c>
      <c r="H24" s="149">
        <f t="shared" si="1"/>
        <v>980385</v>
      </c>
    </row>
    <row r="25" spans="1:8" ht="12.75">
      <c r="A25" s="68"/>
      <c r="B25" s="98"/>
      <c r="C25" s="78"/>
      <c r="D25" s="70"/>
      <c r="E25" s="70"/>
      <c r="F25" s="70" t="s">
        <v>46</v>
      </c>
      <c r="G25" s="89">
        <v>0</v>
      </c>
      <c r="H25" s="149">
        <f t="shared" si="1"/>
        <v>0</v>
      </c>
    </row>
    <row r="26" spans="1:8" ht="12.75">
      <c r="A26" s="68"/>
      <c r="B26" s="84"/>
      <c r="C26" s="78"/>
      <c r="D26" s="70"/>
      <c r="E26" s="70"/>
      <c r="F26" s="70"/>
      <c r="G26" s="89"/>
      <c r="H26" s="149"/>
    </row>
    <row r="27" spans="1:8" ht="14.25" customHeight="1">
      <c r="A27" s="75" t="s">
        <v>268</v>
      </c>
      <c r="B27" s="85">
        <f>SUM(B21:B26)</f>
        <v>5084188</v>
      </c>
      <c r="C27" s="85">
        <f>SUM(C18:C24)</f>
        <v>5084188</v>
      </c>
      <c r="D27" s="70"/>
      <c r="E27" s="70"/>
      <c r="F27" s="76" t="s">
        <v>269</v>
      </c>
      <c r="G27" s="91">
        <f>SUM(G21:G26)</f>
        <v>11017441</v>
      </c>
      <c r="H27" s="138">
        <f t="shared" si="1"/>
        <v>11017441</v>
      </c>
    </row>
    <row r="28" spans="1:8" ht="19.5" customHeight="1">
      <c r="A28" s="68"/>
      <c r="B28" s="84"/>
      <c r="C28" s="72"/>
      <c r="D28" s="70"/>
      <c r="E28" s="70"/>
      <c r="F28" s="70"/>
      <c r="G28" s="83"/>
      <c r="H28" s="71">
        <f t="shared" si="1"/>
        <v>0</v>
      </c>
    </row>
    <row r="29" spans="1:8" ht="13.5" thickBot="1">
      <c r="A29" s="79" t="s">
        <v>270</v>
      </c>
      <c r="B29" s="88">
        <f>SUM(B17+B27)</f>
        <v>35476524</v>
      </c>
      <c r="C29" s="88">
        <f>SUM(C17+C27)</f>
        <v>35476524</v>
      </c>
      <c r="D29" s="80"/>
      <c r="E29" s="80"/>
      <c r="F29" s="81" t="s">
        <v>271</v>
      </c>
      <c r="G29" s="97">
        <f>SUM(G17+G27)</f>
        <v>35476524</v>
      </c>
      <c r="H29" s="219">
        <f>SUM(H17+H27)</f>
        <v>35476524</v>
      </c>
    </row>
    <row r="30" spans="1:7" ht="12.75">
      <c r="A30" s="48"/>
      <c r="B30" s="48"/>
      <c r="C30" s="82"/>
      <c r="D30" s="48"/>
      <c r="E30" s="48"/>
      <c r="F30" s="48"/>
      <c r="G30" s="48"/>
    </row>
  </sheetData>
  <sheetProtection/>
  <mergeCells count="6">
    <mergeCell ref="B5:C5"/>
    <mergeCell ref="G5:H5"/>
    <mergeCell ref="A2:H2"/>
    <mergeCell ref="A3:H3"/>
    <mergeCell ref="A4:C4"/>
    <mergeCell ref="F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91" r:id="rId1"/>
  <headerFooter>
    <oddHeader>&amp;L&amp;"Times New Roman,Félkövér"&amp;14Fertőboz Község Önkormányzata&amp;C&amp;"Times New Roman,Félkövér"&amp;14 2017. évi Költségvetése&amp;R6.sz.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Layout" workbookViewId="0" topLeftCell="A1">
      <selection activeCell="B22" sqref="B2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3.25" customHeight="1">
      <c r="A1" s="236" t="s">
        <v>26</v>
      </c>
      <c r="B1" s="245"/>
      <c r="C1" s="245"/>
    </row>
    <row r="2" ht="15">
      <c r="A2" s="1"/>
    </row>
    <row r="3" ht="15">
      <c r="A3" s="1"/>
    </row>
    <row r="4" spans="1:3" ht="51" customHeight="1">
      <c r="A4" s="20" t="s">
        <v>25</v>
      </c>
      <c r="B4" s="21" t="s">
        <v>29</v>
      </c>
      <c r="C4" s="24" t="s">
        <v>48</v>
      </c>
    </row>
    <row r="5" spans="1:3" ht="15" customHeight="1">
      <c r="A5" s="21" t="s">
        <v>242</v>
      </c>
      <c r="B5" s="140"/>
      <c r="C5" s="12"/>
    </row>
    <row r="6" spans="1:3" ht="15" customHeight="1">
      <c r="A6" s="21" t="s">
        <v>243</v>
      </c>
      <c r="B6" s="140"/>
      <c r="C6" s="12"/>
    </row>
    <row r="7" spans="1:3" ht="15" customHeight="1">
      <c r="A7" s="21" t="s">
        <v>244</v>
      </c>
      <c r="B7" s="140"/>
      <c r="C7" s="12"/>
    </row>
    <row r="8" spans="1:3" ht="15" customHeight="1">
      <c r="A8" s="21" t="s">
        <v>245</v>
      </c>
      <c r="B8" s="140"/>
      <c r="C8" s="12"/>
    </row>
    <row r="9" spans="1:3" ht="15" customHeight="1">
      <c r="A9" s="20" t="s">
        <v>20</v>
      </c>
      <c r="B9" s="140"/>
      <c r="C9" s="58"/>
    </row>
    <row r="10" spans="1:3" ht="15" customHeight="1">
      <c r="A10" s="21" t="s">
        <v>246</v>
      </c>
      <c r="B10" s="140"/>
      <c r="C10" s="58"/>
    </row>
    <row r="11" spans="1:3" ht="15" customHeight="1">
      <c r="A11" s="21" t="s">
        <v>247</v>
      </c>
      <c r="B11" s="140"/>
      <c r="C11" s="58"/>
    </row>
    <row r="12" spans="1:3" ht="15" customHeight="1">
      <c r="A12" s="21" t="s">
        <v>248</v>
      </c>
      <c r="B12" s="140"/>
      <c r="C12" s="144"/>
    </row>
    <row r="13" spans="1:3" ht="15" customHeight="1">
      <c r="A13" s="21" t="s">
        <v>249</v>
      </c>
      <c r="B13" s="141"/>
      <c r="C13" s="144"/>
    </row>
    <row r="14" spans="1:3" ht="15" customHeight="1">
      <c r="A14" s="21" t="s">
        <v>250</v>
      </c>
      <c r="B14" s="141"/>
      <c r="C14" s="144"/>
    </row>
    <row r="15" spans="1:3" ht="15" customHeight="1">
      <c r="A15" s="21" t="s">
        <v>251</v>
      </c>
      <c r="B15" s="141"/>
      <c r="C15" s="144"/>
    </row>
    <row r="16" spans="1:3" ht="15" customHeight="1">
      <c r="A16" s="21" t="s">
        <v>252</v>
      </c>
      <c r="B16" s="141"/>
      <c r="C16" s="144"/>
    </row>
    <row r="17" spans="1:3" ht="15" customHeight="1">
      <c r="A17" s="20" t="s">
        <v>21</v>
      </c>
      <c r="B17" s="143"/>
      <c r="C17" s="144"/>
    </row>
    <row r="18" spans="1:3" ht="32.25" customHeight="1">
      <c r="A18" s="21" t="s">
        <v>10</v>
      </c>
      <c r="B18" s="141">
        <v>1.75</v>
      </c>
      <c r="C18" s="145">
        <f>SUM(B18)</f>
        <v>1.75</v>
      </c>
    </row>
    <row r="19" spans="1:3" ht="15" customHeight="1">
      <c r="A19" s="21" t="s">
        <v>11</v>
      </c>
      <c r="B19" s="141"/>
      <c r="C19" s="144"/>
    </row>
    <row r="20" spans="1:3" ht="15" customHeight="1">
      <c r="A20" s="21" t="s">
        <v>12</v>
      </c>
      <c r="B20" s="141"/>
      <c r="C20" s="144"/>
    </row>
    <row r="21" spans="1:3" ht="15" customHeight="1">
      <c r="A21" s="20" t="s">
        <v>22</v>
      </c>
      <c r="B21" s="143">
        <f>SUM(B18:B20)</f>
        <v>1.75</v>
      </c>
      <c r="C21" s="144">
        <f>SUM(B21)</f>
        <v>1.75</v>
      </c>
    </row>
    <row r="22" spans="1:3" ht="15" customHeight="1">
      <c r="A22" s="21" t="s">
        <v>13</v>
      </c>
      <c r="B22" s="141">
        <v>1</v>
      </c>
      <c r="C22" s="144">
        <v>1</v>
      </c>
    </row>
    <row r="23" spans="1:3" ht="15" customHeight="1">
      <c r="A23" s="21" t="s">
        <v>14</v>
      </c>
      <c r="B23" s="140"/>
      <c r="C23" s="144"/>
    </row>
    <row r="24" spans="1:3" ht="15" customHeight="1">
      <c r="A24" s="21" t="s">
        <v>308</v>
      </c>
      <c r="B24" s="140"/>
      <c r="C24" s="144"/>
    </row>
    <row r="25" spans="1:3" ht="15" customHeight="1">
      <c r="A25" s="20" t="s">
        <v>23</v>
      </c>
      <c r="B25" s="140">
        <v>1</v>
      </c>
      <c r="C25" s="58">
        <v>1</v>
      </c>
    </row>
    <row r="26" spans="1:3" ht="37.5" customHeight="1">
      <c r="A26" s="20" t="s">
        <v>24</v>
      </c>
      <c r="B26" s="177">
        <f>SUM(B21:B22)</f>
        <v>2.75</v>
      </c>
      <c r="C26" s="177">
        <f>SUM(C21:C22)</f>
        <v>2.75</v>
      </c>
    </row>
    <row r="27" spans="1:3" ht="27" customHeight="1">
      <c r="A27" s="21" t="s">
        <v>15</v>
      </c>
      <c r="B27" s="140"/>
      <c r="C27" s="12"/>
    </row>
    <row r="28" spans="1:3" ht="28.5" customHeight="1">
      <c r="A28" s="21" t="s">
        <v>16</v>
      </c>
      <c r="B28" s="140"/>
      <c r="C28" s="12"/>
    </row>
    <row r="29" spans="1:3" ht="27.75" customHeight="1">
      <c r="A29" s="21" t="s">
        <v>17</v>
      </c>
      <c r="B29" s="140"/>
      <c r="C29" s="12"/>
    </row>
    <row r="30" spans="1:3" ht="15" customHeight="1">
      <c r="A30" s="21" t="s">
        <v>18</v>
      </c>
      <c r="B30" s="140"/>
      <c r="C30" s="12"/>
    </row>
    <row r="31" spans="1:3" ht="28.5" customHeight="1">
      <c r="A31" s="20" t="s">
        <v>19</v>
      </c>
      <c r="B31" s="140"/>
      <c r="C31" s="12"/>
    </row>
    <row r="32" spans="1:2" ht="15">
      <c r="A32" s="242"/>
      <c r="B32" s="243"/>
    </row>
    <row r="33" spans="1:2" ht="15">
      <c r="A33" s="244"/>
      <c r="B33" s="243"/>
    </row>
  </sheetData>
  <sheetProtection/>
  <mergeCells count="3">
    <mergeCell ref="A32:B32"/>
    <mergeCell ref="A33:B3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  <headerFooter>
    <oddHeader>&amp;L&amp;"Times New Roman,Félkövér"&amp;14Fertőboz Község Önkormányzata&amp;C&amp;"Times New Roman,Félkövér"&amp;14 2017. évi Költségvetése&amp;R7.sz.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4:P30"/>
  <sheetViews>
    <sheetView workbookViewId="0" topLeftCell="A1">
      <selection activeCell="X39" sqref="X39"/>
    </sheetView>
  </sheetViews>
  <sheetFormatPr defaultColWidth="9.140625" defaultRowHeight="15"/>
  <cols>
    <col min="1" max="1" width="1.8515625" style="31" customWidth="1"/>
    <col min="2" max="2" width="23.8515625" style="31" bestFit="1" customWidth="1"/>
    <col min="3" max="4" width="9.421875" style="31" bestFit="1" customWidth="1"/>
    <col min="5" max="14" width="10.421875" style="31" bestFit="1" customWidth="1"/>
    <col min="15" max="15" width="9.8515625" style="31" bestFit="1" customWidth="1"/>
    <col min="16" max="16384" width="9.140625" style="31" customWidth="1"/>
  </cols>
  <sheetData>
    <row r="4" spans="2:15" ht="18.75">
      <c r="B4" s="273" t="s">
        <v>573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ht="12.75">
      <c r="O5" s="31" t="s">
        <v>576</v>
      </c>
    </row>
    <row r="6" ht="13.5" thickBot="1"/>
    <row r="7" spans="2:15" ht="13.5" thickTop="1">
      <c r="B7" s="100" t="s">
        <v>36</v>
      </c>
      <c r="C7" s="101" t="s">
        <v>284</v>
      </c>
      <c r="D7" s="101" t="s">
        <v>285</v>
      </c>
      <c r="E7" s="101" t="s">
        <v>286</v>
      </c>
      <c r="F7" s="101" t="s">
        <v>287</v>
      </c>
      <c r="G7" s="101" t="s">
        <v>288</v>
      </c>
      <c r="H7" s="101" t="s">
        <v>289</v>
      </c>
      <c r="I7" s="101" t="s">
        <v>290</v>
      </c>
      <c r="J7" s="101" t="s">
        <v>291</v>
      </c>
      <c r="K7" s="101" t="s">
        <v>292</v>
      </c>
      <c r="L7" s="101" t="s">
        <v>293</v>
      </c>
      <c r="M7" s="101" t="s">
        <v>294</v>
      </c>
      <c r="N7" s="101" t="s">
        <v>295</v>
      </c>
      <c r="O7" s="102" t="s">
        <v>254</v>
      </c>
    </row>
    <row r="8" spans="2:15" ht="12.75">
      <c r="B8" s="103" t="s">
        <v>296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104"/>
    </row>
    <row r="9" spans="2:15" ht="12.75">
      <c r="B9" s="105" t="s">
        <v>306</v>
      </c>
      <c r="C9" s="72">
        <v>1507000</v>
      </c>
      <c r="D9" s="72">
        <v>1006000</v>
      </c>
      <c r="E9" s="72">
        <v>1006000</v>
      </c>
      <c r="F9" s="72">
        <v>1006000</v>
      </c>
      <c r="G9" s="72">
        <v>1006000</v>
      </c>
      <c r="H9" s="72">
        <v>1006000</v>
      </c>
      <c r="I9" s="72">
        <v>1006000</v>
      </c>
      <c r="J9" s="72">
        <v>1006000</v>
      </c>
      <c r="K9" s="72">
        <v>1006000</v>
      </c>
      <c r="L9" s="72">
        <v>1006000</v>
      </c>
      <c r="M9" s="72">
        <v>1006000</v>
      </c>
      <c r="N9" s="72">
        <v>1005880</v>
      </c>
      <c r="O9" s="106">
        <f>SUM(C9:N9)</f>
        <v>12572880</v>
      </c>
    </row>
    <row r="10" spans="2:15" ht="12.75">
      <c r="B10" s="105" t="s">
        <v>307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106">
        <f aca="true" t="shared" si="0" ref="O10:O15">SUM(C10:N10)</f>
        <v>0</v>
      </c>
    </row>
    <row r="11" spans="2:15" ht="12.75">
      <c r="B11" s="105" t="s">
        <v>279</v>
      </c>
      <c r="C11" s="72"/>
      <c r="D11" s="72"/>
      <c r="E11" s="72">
        <v>5000000</v>
      </c>
      <c r="F11" s="72">
        <v>696000</v>
      </c>
      <c r="G11" s="72">
        <v>696000</v>
      </c>
      <c r="H11" s="72">
        <v>696000</v>
      </c>
      <c r="I11" s="72">
        <v>700000</v>
      </c>
      <c r="J11" s="72"/>
      <c r="K11" s="72">
        <v>4000000</v>
      </c>
      <c r="L11" s="72"/>
      <c r="M11" s="72"/>
      <c r="N11" s="72"/>
      <c r="O11" s="106">
        <f>SUM(C11:N11)</f>
        <v>11788000</v>
      </c>
    </row>
    <row r="12" spans="2:15" ht="12.75">
      <c r="B12" s="105" t="s">
        <v>241</v>
      </c>
      <c r="C12" s="72">
        <v>502622</v>
      </c>
      <c r="D12" s="72">
        <v>502622</v>
      </c>
      <c r="E12" s="72">
        <v>502622</v>
      </c>
      <c r="F12" s="72">
        <v>502622</v>
      </c>
      <c r="G12" s="72">
        <v>502621</v>
      </c>
      <c r="H12" s="72">
        <v>502621</v>
      </c>
      <c r="I12" s="72">
        <v>502621</v>
      </c>
      <c r="J12" s="72">
        <v>502621</v>
      </c>
      <c r="K12" s="72">
        <v>502621</v>
      </c>
      <c r="L12" s="72">
        <v>502621</v>
      </c>
      <c r="M12" s="72">
        <v>502621</v>
      </c>
      <c r="N12" s="72">
        <v>502621</v>
      </c>
      <c r="O12" s="106">
        <f t="shared" si="0"/>
        <v>6031456</v>
      </c>
    </row>
    <row r="13" spans="2:15" ht="12.75">
      <c r="B13" s="105" t="s">
        <v>298</v>
      </c>
      <c r="C13" s="72"/>
      <c r="D13" s="72"/>
      <c r="E13" s="72"/>
      <c r="F13" s="72"/>
      <c r="G13" s="72"/>
      <c r="H13" s="72"/>
      <c r="I13" s="72"/>
      <c r="J13" s="72"/>
      <c r="K13" s="72"/>
      <c r="L13" s="72">
        <v>117578</v>
      </c>
      <c r="M13" s="72"/>
      <c r="N13" s="72"/>
      <c r="O13" s="106">
        <f t="shared" si="0"/>
        <v>117578</v>
      </c>
    </row>
    <row r="14" spans="2:15" ht="12.75">
      <c r="B14" s="105" t="s">
        <v>297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106">
        <f t="shared" si="0"/>
        <v>0</v>
      </c>
    </row>
    <row r="15" spans="2:15" ht="12.75">
      <c r="B15" s="105" t="s">
        <v>299</v>
      </c>
      <c r="C15" s="72">
        <v>4966610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106">
        <f t="shared" si="0"/>
        <v>4966610</v>
      </c>
    </row>
    <row r="16" spans="2:15" ht="12.75">
      <c r="B16" s="105" t="s">
        <v>314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106">
        <f>SUM(E16)</f>
        <v>0</v>
      </c>
    </row>
    <row r="17" spans="2:16" ht="12.75">
      <c r="B17" s="103" t="s">
        <v>300</v>
      </c>
      <c r="C17" s="78">
        <f>SUM(C9:C16)</f>
        <v>6976232</v>
      </c>
      <c r="D17" s="78">
        <f aca="true" t="shared" si="1" ref="D17:O17">SUM(D9:D16)</f>
        <v>1508622</v>
      </c>
      <c r="E17" s="78">
        <f t="shared" si="1"/>
        <v>6508622</v>
      </c>
      <c r="F17" s="78">
        <f t="shared" si="1"/>
        <v>2204622</v>
      </c>
      <c r="G17" s="78">
        <f t="shared" si="1"/>
        <v>2204621</v>
      </c>
      <c r="H17" s="78">
        <f t="shared" si="1"/>
        <v>2204621</v>
      </c>
      <c r="I17" s="78">
        <f t="shared" si="1"/>
        <v>2208621</v>
      </c>
      <c r="J17" s="78">
        <f t="shared" si="1"/>
        <v>1508621</v>
      </c>
      <c r="K17" s="78">
        <f t="shared" si="1"/>
        <v>5508621</v>
      </c>
      <c r="L17" s="78">
        <f t="shared" si="1"/>
        <v>1626199</v>
      </c>
      <c r="M17" s="78">
        <f t="shared" si="1"/>
        <v>1508621</v>
      </c>
      <c r="N17" s="78">
        <f t="shared" si="1"/>
        <v>1508501</v>
      </c>
      <c r="O17" s="106">
        <f t="shared" si="1"/>
        <v>35476524</v>
      </c>
      <c r="P17" s="33"/>
    </row>
    <row r="18" spans="2:15" ht="12.75">
      <c r="B18" s="105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106"/>
    </row>
    <row r="19" spans="2:15" ht="12.75">
      <c r="B19" s="103" t="s">
        <v>301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106"/>
    </row>
    <row r="20" spans="2:15" ht="12.75">
      <c r="B20" s="105" t="s">
        <v>260</v>
      </c>
      <c r="C20" s="72">
        <v>561571</v>
      </c>
      <c r="D20" s="72">
        <v>561571</v>
      </c>
      <c r="E20" s="72">
        <v>561570</v>
      </c>
      <c r="F20" s="72">
        <v>561570</v>
      </c>
      <c r="G20" s="72">
        <v>561570</v>
      </c>
      <c r="H20" s="72">
        <v>561570</v>
      </c>
      <c r="I20" s="72">
        <v>561570</v>
      </c>
      <c r="J20" s="72">
        <v>561570</v>
      </c>
      <c r="K20" s="72">
        <v>561570</v>
      </c>
      <c r="L20" s="72">
        <v>561570</v>
      </c>
      <c r="M20" s="72">
        <v>561570</v>
      </c>
      <c r="N20" s="72">
        <v>561570</v>
      </c>
      <c r="O20" s="106">
        <f aca="true" t="shared" si="2" ref="O20:O27">SUM(C20:N20)</f>
        <v>6738842</v>
      </c>
    </row>
    <row r="21" spans="2:15" ht="12.75">
      <c r="B21" s="105" t="s">
        <v>305</v>
      </c>
      <c r="C21" s="72">
        <v>119527</v>
      </c>
      <c r="D21" s="72">
        <v>119528</v>
      </c>
      <c r="E21" s="72">
        <v>119528</v>
      </c>
      <c r="F21" s="72">
        <v>119528</v>
      </c>
      <c r="G21" s="72">
        <v>119528</v>
      </c>
      <c r="H21" s="72">
        <v>119528</v>
      </c>
      <c r="I21" s="72">
        <v>119528</v>
      </c>
      <c r="J21" s="72">
        <v>119528</v>
      </c>
      <c r="K21" s="72">
        <v>119528</v>
      </c>
      <c r="L21" s="72">
        <v>119528</v>
      </c>
      <c r="M21" s="72">
        <v>119528</v>
      </c>
      <c r="N21" s="72">
        <v>119528</v>
      </c>
      <c r="O21" s="106">
        <f t="shared" si="2"/>
        <v>1434335</v>
      </c>
    </row>
    <row r="22" spans="2:15" ht="12.75">
      <c r="B22" s="105" t="s">
        <v>272</v>
      </c>
      <c r="C22" s="72">
        <v>817216</v>
      </c>
      <c r="D22" s="72">
        <v>817216</v>
      </c>
      <c r="E22" s="72">
        <v>817216</v>
      </c>
      <c r="F22" s="72">
        <v>817216</v>
      </c>
      <c r="G22" s="72">
        <v>817217</v>
      </c>
      <c r="H22" s="72">
        <v>817217</v>
      </c>
      <c r="I22" s="72">
        <v>817217</v>
      </c>
      <c r="J22" s="72">
        <v>817217</v>
      </c>
      <c r="K22" s="72">
        <v>817217</v>
      </c>
      <c r="L22" s="72">
        <v>817217</v>
      </c>
      <c r="M22" s="72">
        <v>817217</v>
      </c>
      <c r="N22" s="72">
        <v>817217</v>
      </c>
      <c r="O22" s="106">
        <f t="shared" si="2"/>
        <v>9806600</v>
      </c>
    </row>
    <row r="23" spans="2:15" ht="12.75">
      <c r="B23" s="105" t="s">
        <v>273</v>
      </c>
      <c r="C23" s="72"/>
      <c r="D23" s="78"/>
      <c r="E23" s="72"/>
      <c r="F23" s="72"/>
      <c r="G23" s="72"/>
      <c r="H23" s="72"/>
      <c r="I23" s="72"/>
      <c r="J23" s="72">
        <v>685000</v>
      </c>
      <c r="K23" s="72"/>
      <c r="L23" s="72"/>
      <c r="M23" s="72">
        <v>685000</v>
      </c>
      <c r="N23" s="72"/>
      <c r="O23" s="106">
        <f t="shared" si="2"/>
        <v>1370000</v>
      </c>
    </row>
    <row r="24" spans="2:15" ht="12.75">
      <c r="B24" s="105" t="s">
        <v>274</v>
      </c>
      <c r="C24" s="72"/>
      <c r="D24" s="78"/>
      <c r="E24" s="72">
        <v>1151597</v>
      </c>
      <c r="F24" s="72"/>
      <c r="G24" s="72"/>
      <c r="H24" s="72">
        <v>1151598</v>
      </c>
      <c r="I24" s="72"/>
      <c r="J24" s="72"/>
      <c r="K24" s="72">
        <v>1151598</v>
      </c>
      <c r="L24" s="72"/>
      <c r="M24" s="72"/>
      <c r="N24" s="72">
        <v>1151598</v>
      </c>
      <c r="O24" s="106">
        <f t="shared" si="2"/>
        <v>4606391</v>
      </c>
    </row>
    <row r="25" spans="2:15" ht="12.75">
      <c r="B25" s="105" t="s">
        <v>0</v>
      </c>
      <c r="C25" s="72"/>
      <c r="D25" s="78"/>
      <c r="E25" s="72"/>
      <c r="F25" s="72">
        <v>1601500</v>
      </c>
      <c r="G25" s="72">
        <v>1601500</v>
      </c>
      <c r="H25" s="72">
        <v>1601500</v>
      </c>
      <c r="I25" s="72"/>
      <c r="J25" s="72"/>
      <c r="K25" s="72">
        <v>1601500</v>
      </c>
      <c r="L25" s="72"/>
      <c r="M25" s="72"/>
      <c r="N25" s="72"/>
      <c r="O25" s="106">
        <f t="shared" si="2"/>
        <v>6406000</v>
      </c>
    </row>
    <row r="26" spans="2:15" ht="12.75">
      <c r="B26" s="105" t="s">
        <v>1</v>
      </c>
      <c r="C26" s="72"/>
      <c r="D26" s="78"/>
      <c r="E26" s="72"/>
      <c r="F26" s="72"/>
      <c r="G26" s="72">
        <v>2930441</v>
      </c>
      <c r="H26" s="72"/>
      <c r="I26" s="72"/>
      <c r="J26" s="72">
        <v>681000</v>
      </c>
      <c r="K26" s="72">
        <v>1000000</v>
      </c>
      <c r="L26" s="78"/>
      <c r="M26" s="78"/>
      <c r="N26" s="78"/>
      <c r="O26" s="106">
        <f t="shared" si="2"/>
        <v>4611441</v>
      </c>
    </row>
    <row r="27" spans="2:15" ht="12.75">
      <c r="B27" s="105" t="s">
        <v>563</v>
      </c>
      <c r="C27" s="72">
        <v>502915</v>
      </c>
      <c r="D27" s="78"/>
      <c r="E27" s="78"/>
      <c r="F27" s="72"/>
      <c r="G27" s="78"/>
      <c r="H27" s="72"/>
      <c r="I27" s="78"/>
      <c r="J27" s="78"/>
      <c r="K27" s="78"/>
      <c r="L27" s="78"/>
      <c r="M27" s="78"/>
      <c r="N27" s="78"/>
      <c r="O27" s="106">
        <f t="shared" si="2"/>
        <v>502915</v>
      </c>
    </row>
    <row r="28" spans="2:15" ht="12.75">
      <c r="B28" s="103" t="s">
        <v>302</v>
      </c>
      <c r="C28" s="78">
        <f aca="true" t="shared" si="3" ref="C28:N28">SUM(C20:C27)</f>
        <v>2001229</v>
      </c>
      <c r="D28" s="78">
        <f t="shared" si="3"/>
        <v>1498315</v>
      </c>
      <c r="E28" s="78">
        <f t="shared" si="3"/>
        <v>2649911</v>
      </c>
      <c r="F28" s="78">
        <f t="shared" si="3"/>
        <v>3099814</v>
      </c>
      <c r="G28" s="78">
        <f t="shared" si="3"/>
        <v>6030256</v>
      </c>
      <c r="H28" s="78">
        <f t="shared" si="3"/>
        <v>4251413</v>
      </c>
      <c r="I28" s="78">
        <f t="shared" si="3"/>
        <v>1498315</v>
      </c>
      <c r="J28" s="78">
        <f t="shared" si="3"/>
        <v>2864315</v>
      </c>
      <c r="K28" s="78">
        <f t="shared" si="3"/>
        <v>5251413</v>
      </c>
      <c r="L28" s="78">
        <f t="shared" si="3"/>
        <v>1498315</v>
      </c>
      <c r="M28" s="78">
        <f t="shared" si="3"/>
        <v>2183315</v>
      </c>
      <c r="N28" s="78">
        <f t="shared" si="3"/>
        <v>2649913</v>
      </c>
      <c r="O28" s="106">
        <f>SUM(O20:O27)</f>
        <v>35476524</v>
      </c>
    </row>
    <row r="29" spans="2:15" ht="12.75">
      <c r="B29" s="107" t="s">
        <v>303</v>
      </c>
      <c r="C29" s="274">
        <f>(C17-C28)</f>
        <v>4975003</v>
      </c>
      <c r="D29" s="274">
        <f aca="true" t="shared" si="4" ref="D29:N29">(C29+D17-D28)</f>
        <v>4985310</v>
      </c>
      <c r="E29" s="274">
        <f t="shared" si="4"/>
        <v>8844021</v>
      </c>
      <c r="F29" s="274">
        <f t="shared" si="4"/>
        <v>7948829</v>
      </c>
      <c r="G29" s="274">
        <f t="shared" si="4"/>
        <v>4123194</v>
      </c>
      <c r="H29" s="274">
        <f t="shared" si="4"/>
        <v>2076402</v>
      </c>
      <c r="I29" s="274">
        <f t="shared" si="4"/>
        <v>2786708</v>
      </c>
      <c r="J29" s="274">
        <f t="shared" si="4"/>
        <v>1431014</v>
      </c>
      <c r="K29" s="274">
        <f t="shared" si="4"/>
        <v>1688222</v>
      </c>
      <c r="L29" s="274">
        <f t="shared" si="4"/>
        <v>1816106</v>
      </c>
      <c r="M29" s="274">
        <f t="shared" si="4"/>
        <v>1141412</v>
      </c>
      <c r="N29" s="274">
        <f t="shared" si="4"/>
        <v>0</v>
      </c>
      <c r="O29" s="276"/>
    </row>
    <row r="30" spans="2:15" ht="13.5" thickBot="1">
      <c r="B30" s="108" t="s">
        <v>304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7"/>
    </row>
    <row r="31" ht="13.5" thickTop="1"/>
  </sheetData>
  <sheetProtection/>
  <mergeCells count="14">
    <mergeCell ref="J29:J30"/>
    <mergeCell ref="K29:K30"/>
    <mergeCell ref="L29:L30"/>
    <mergeCell ref="M29:M30"/>
    <mergeCell ref="B4:O4"/>
    <mergeCell ref="C29:C30"/>
    <mergeCell ref="D29:D30"/>
    <mergeCell ref="E29:E30"/>
    <mergeCell ref="F29:F30"/>
    <mergeCell ref="G29:G30"/>
    <mergeCell ref="H29:H30"/>
    <mergeCell ref="I29:I30"/>
    <mergeCell ref="N29:N30"/>
    <mergeCell ref="O29:O30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8" r:id="rId1"/>
  <headerFooter>
    <oddHeader>&amp;L&amp;"Times New Roman,Félkövér"&amp;12Fertőboz Község Önkormányzata&amp;C&amp;"Times New Roman,Félkövér"2017. évi Költségvetés&amp;R&amp;"Times New Roman,Félkövér"8. sz. melléklet
</oddHeader>
  </headerFooter>
  <rowBreaks count="1" manualBreakCount="1">
    <brk id="3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F14"/>
  <sheetViews>
    <sheetView view="pageLayout" workbookViewId="0" topLeftCell="A1">
      <selection activeCell="C10" sqref="C10"/>
    </sheetView>
  </sheetViews>
  <sheetFormatPr defaultColWidth="7.421875" defaultRowHeight="15"/>
  <cols>
    <col min="1" max="1" width="12.421875" style="0" customWidth="1"/>
    <col min="2" max="2" width="92.7109375" style="0" customWidth="1"/>
    <col min="3" max="3" width="10.140625" style="0" bestFit="1" customWidth="1"/>
    <col min="4" max="4" width="4.57421875" style="0" customWidth="1"/>
    <col min="5" max="5" width="16.57421875" style="0" customWidth="1"/>
    <col min="6" max="6" width="15.00390625" style="0" customWidth="1"/>
  </cols>
  <sheetData>
    <row r="1" spans="2:5" ht="15">
      <c r="B1" s="111"/>
      <c r="C1" s="29"/>
      <c r="D1" s="29"/>
      <c r="E1" s="29"/>
    </row>
    <row r="2" spans="2:6" ht="27" customHeight="1">
      <c r="B2" s="278"/>
      <c r="C2" s="278"/>
      <c r="D2" s="112"/>
      <c r="E2" s="112"/>
      <c r="F2" s="110"/>
    </row>
    <row r="3" spans="2:3" ht="18">
      <c r="B3" s="236" t="s">
        <v>577</v>
      </c>
      <c r="C3" s="236"/>
    </row>
    <row r="4" ht="15" customHeight="1"/>
    <row r="5" spans="2:3" ht="52.5" customHeight="1">
      <c r="B5" s="113" t="s">
        <v>2</v>
      </c>
      <c r="C5" s="147"/>
    </row>
    <row r="6" spans="2:3" ht="15" customHeight="1">
      <c r="B6" s="114"/>
      <c r="C6" s="148"/>
    </row>
    <row r="7" spans="2:3" ht="37.5">
      <c r="B7" s="115" t="s">
        <v>3</v>
      </c>
      <c r="C7" s="116">
        <v>0</v>
      </c>
    </row>
    <row r="8" spans="2:3" ht="37.5">
      <c r="B8" s="115" t="s">
        <v>4</v>
      </c>
      <c r="C8" s="116">
        <v>0</v>
      </c>
    </row>
    <row r="9" spans="2:3" ht="37.5">
      <c r="B9" s="115" t="s">
        <v>5</v>
      </c>
      <c r="C9" s="233">
        <v>3435760</v>
      </c>
    </row>
    <row r="10" spans="2:3" ht="17.25" customHeight="1">
      <c r="B10" s="117" t="s">
        <v>7</v>
      </c>
      <c r="C10" s="234">
        <v>64860</v>
      </c>
    </row>
    <row r="11" spans="2:3" ht="18" customHeight="1">
      <c r="B11" s="117" t="s">
        <v>8</v>
      </c>
      <c r="C11" s="116">
        <v>0</v>
      </c>
    </row>
    <row r="12" spans="2:3" ht="37.5">
      <c r="B12" s="115" t="s">
        <v>6</v>
      </c>
      <c r="C12" s="116">
        <v>0</v>
      </c>
    </row>
    <row r="13" spans="2:3" ht="18.75">
      <c r="B13" s="115" t="s">
        <v>9</v>
      </c>
      <c r="C13" s="116">
        <v>0</v>
      </c>
    </row>
    <row r="14" spans="2:3" ht="18.75">
      <c r="B14" s="118"/>
      <c r="C14" s="119"/>
    </row>
  </sheetData>
  <sheetProtection/>
  <mergeCells count="2"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1" r:id="rId1"/>
  <headerFooter>
    <oddHeader>&amp;L&amp;"Times New Roman,Félkövér"&amp;14Fertőboz Község Önkormányzata&amp;C&amp;"Times New Roman,Félkövér"&amp;14 2017. évi Költségvetése&amp;R9.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2017-02-15T08:58:45Z</cp:lastPrinted>
  <dcterms:created xsi:type="dcterms:W3CDTF">2014-01-03T21:48:14Z</dcterms:created>
  <dcterms:modified xsi:type="dcterms:W3CDTF">2017-02-15T09:07:37Z</dcterms:modified>
  <cp:category/>
  <cp:version/>
  <cp:contentType/>
  <cp:contentStatus/>
</cp:coreProperties>
</file>