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65" windowWidth="11100" windowHeight="6345" tabRatio="597" firstSheet="1" activeTab="1"/>
  </bookViews>
  <sheets>
    <sheet name="KIADÁSOK" sheetId="1" state="hidden" r:id="rId1"/>
    <sheet name="normatíva" sheetId="2" r:id="rId2"/>
    <sheet name="Munka5" sheetId="3" r:id="rId3"/>
  </sheets>
  <definedNames/>
  <calcPr fullCalcOnLoad="1"/>
</workbook>
</file>

<file path=xl/sharedStrings.xml><?xml version="1.0" encoding="utf-8"?>
<sst xmlns="http://schemas.openxmlformats.org/spreadsheetml/2006/main" count="114" uniqueCount="98">
  <si>
    <t>Polgármesteri Hivatal</t>
  </si>
  <si>
    <t>Napköziotthonos Óvoda</t>
  </si>
  <si>
    <t>Általános iskola</t>
  </si>
  <si>
    <t>Személyi juttatások</t>
  </si>
  <si>
    <t>Felhalmozási kiadások</t>
  </si>
  <si>
    <t>Céltartalék</t>
  </si>
  <si>
    <t>Tartalékok</t>
  </si>
  <si>
    <t>Település üzemeltetés kiadásai</t>
  </si>
  <si>
    <t>Alcímszám</t>
  </si>
  <si>
    <t>Házi segítségnyújtás</t>
  </si>
  <si>
    <t>Országgyűlési képviselő választás</t>
  </si>
  <si>
    <t>Alcím /szakfeladat/ név</t>
  </si>
  <si>
    <t>Dologi kiadások</t>
  </si>
  <si>
    <t>Részelőir.sz.</t>
  </si>
  <si>
    <t>Részelőirányzat név</t>
  </si>
  <si>
    <t>Önkorm.és többcélú kistérségi társulások ig.tev.</t>
  </si>
  <si>
    <t>Óvodai intézményi étkeztetés</t>
  </si>
  <si>
    <t>Egyéb szolgáltatás kiadásai</t>
  </si>
  <si>
    <t>Egészségügyi ellát. kiadásai</t>
  </si>
  <si>
    <t>Szociális ellátás kiadásai</t>
  </si>
  <si>
    <t>Szociális étkeztetés</t>
  </si>
  <si>
    <t>Családsegítés (gyerm. jóléti szolg.)</t>
  </si>
  <si>
    <t>Rendszeres gyermekvédelmi pénzbeli ellát.</t>
  </si>
  <si>
    <t>Nyári étkeztetés</t>
  </si>
  <si>
    <t>Tankönyvtámogatás</t>
  </si>
  <si>
    <t>Önkormányzati képviselő választás</t>
  </si>
  <si>
    <t>KIADÁSOK ÖSSZESEN:</t>
  </si>
  <si>
    <t>Munkaadói járulékok</t>
  </si>
  <si>
    <t>Kiadások összesen</t>
  </si>
  <si>
    <t>Pénzeszköz átadás</t>
  </si>
  <si>
    <t>Óvodai nevelés, ellátás</t>
  </si>
  <si>
    <t>Saját tulajdonú ingatlan adásvétele</t>
  </si>
  <si>
    <t>Ált.isk.tan.nap.rendsz.nev.oktatása1-4.évf.</t>
  </si>
  <si>
    <t>Ált.isk.tan.nap,rendsz.nev.oktatása5-8.évf.</t>
  </si>
  <si>
    <t>Ált. ik.napközi otthoni nevelés</t>
  </si>
  <si>
    <t>Víztermelés,-kezelés,-ellátás</t>
  </si>
  <si>
    <t>Szennyvízgyűjtése, tisztítása, elhelyezése</t>
  </si>
  <si>
    <t>Út, autópálya építése</t>
  </si>
  <si>
    <t>Közutak hidak üzemeltetése fenntartása</t>
  </si>
  <si>
    <t>Lakóingatlan bérbeadása, üzemeltetéser</t>
  </si>
  <si>
    <t>Közvilágítás</t>
  </si>
  <si>
    <t>Város és községgazdálk.m.n.s. szolgáltatások</t>
  </si>
  <si>
    <t>Ifjuság egészségügyi gondozás</t>
  </si>
  <si>
    <t>Szociális ösztöndíjak</t>
  </si>
  <si>
    <t>Rendszeres szociális segély</t>
  </si>
  <si>
    <t>Lakásfenntartási támogatás normatív alapon</t>
  </si>
  <si>
    <t>Ápolási díj alanyi jogon</t>
  </si>
  <si>
    <t>Ápolási díj méltányosági alapon</t>
  </si>
  <si>
    <t>Ézkezési hozzájárulás</t>
  </si>
  <si>
    <t>Átmeneti segély</t>
  </si>
  <si>
    <t>Természetben nyújtott ell.</t>
  </si>
  <si>
    <t>Temetési segély</t>
  </si>
  <si>
    <t>Rendkivüli gyermekvédelmi támogatás</t>
  </si>
  <si>
    <t>Természetbeni támogatás</t>
  </si>
  <si>
    <t>Közgyógyellátás</t>
  </si>
  <si>
    <t>Közcélu foglalkoztatás</t>
  </si>
  <si>
    <t>Civil szervezetek támogatása</t>
  </si>
  <si>
    <t>Kulturális, sportcélu kiadás</t>
  </si>
  <si>
    <t>Önk.valamint többcélú kistérs.társ.elszám.</t>
  </si>
  <si>
    <t>Iskolai intézményi étkeztetés</t>
  </si>
  <si>
    <t>Önkorm.képvis.választ.kapcs. tevékenység</t>
  </si>
  <si>
    <t>Önkormányzati jogalkotás</t>
  </si>
  <si>
    <t>Adó,ill.kiszabási,beszedési adó ellenőrzés</t>
  </si>
  <si>
    <t>Finanszírozási műveletek</t>
  </si>
  <si>
    <t>Egyéb étkezetetés</t>
  </si>
  <si>
    <t>Nem lakóingatlan bérbeadása , üzemeltetése</t>
  </si>
  <si>
    <t>Nemzetközi szervezetekben való részvétel</t>
  </si>
  <si>
    <t xml:space="preserve">Gyógyító- megelőző ellátások finanszírozása </t>
  </si>
  <si>
    <t>2011.évi ei.</t>
  </si>
  <si>
    <t>Újszülött támogatás</t>
  </si>
  <si>
    <t>Konyha kiadása</t>
  </si>
  <si>
    <t>Munkahelyi étkeztetés</t>
  </si>
  <si>
    <t>Könyvtári  szolgáltatások</t>
  </si>
  <si>
    <t>Rendkivüli gyermekv.tám.</t>
  </si>
  <si>
    <t>Önkormányzatokáltal nyújtott lakástám.</t>
  </si>
  <si>
    <t xml:space="preserve">Mozgáskorlátozottak közlekedési tám. </t>
  </si>
  <si>
    <t>Sportlétesítmények működtetése és fejleszt.</t>
  </si>
  <si>
    <t>Országgyűlési képvis. választ.kapcs. tev.</t>
  </si>
  <si>
    <t>Term. nyújtott étk.kedvezm.</t>
  </si>
  <si>
    <t>Rendelkezésre állási tám.</t>
  </si>
  <si>
    <t>2011.évi I.mód</t>
  </si>
  <si>
    <t>2011. I.félévi telj.</t>
  </si>
  <si>
    <t xml:space="preserve"> Telj.   %.-a</t>
  </si>
  <si>
    <t>Tervezett</t>
  </si>
  <si>
    <t>Évközi változ.</t>
  </si>
  <si>
    <t>Tényleges</t>
  </si>
  <si>
    <t>Eltérés</t>
  </si>
  <si>
    <t>Feldolg.kód</t>
  </si>
  <si>
    <t>Az állami hozzájárulás megnevezése - jogcíme</t>
  </si>
  <si>
    <t>a</t>
  </si>
  <si>
    <t>b</t>
  </si>
  <si>
    <t>ÖSSZESEN:</t>
  </si>
  <si>
    <t>Település üzemeltetéshez kapcs.feladatellátás támogatása</t>
  </si>
  <si>
    <t>Egyéb kötelező önkormányzati feladatok támogatása</t>
  </si>
  <si>
    <t>Hozzájárulás s pénzbeli szociális ellátásokhoz</t>
  </si>
  <si>
    <t>Beszámítás összege (szerkezetátalakítási tart.)</t>
  </si>
  <si>
    <t>Települési Önkormányzatik támogatása nyilv.könyvtárhoz</t>
  </si>
  <si>
    <t>Önkormányzati hivatal müködésének támogatása  összesen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</si>
</sst>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#"/>
    <numFmt numFmtId="166" formatCode="0.000"/>
    <numFmt numFmtId="167" formatCode="0.0"/>
    <numFmt numFmtId="168" formatCode="0.0%"/>
    <numFmt numFmtId="169" formatCode="0.000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_ ;[Red]\-#,##0\ "/>
  </numFmts>
  <fonts count="4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name val="Times New Roman CE"/>
      <family val="1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65" fontId="8" fillId="33" borderId="12" xfId="0" applyNumberFormat="1" applyFont="1" applyFill="1" applyBorder="1" applyAlignment="1">
      <alignment horizontal="center"/>
    </xf>
    <xf numFmtId="165" fontId="8" fillId="33" borderId="13" xfId="0" applyNumberFormat="1" applyFont="1" applyFill="1" applyBorder="1" applyAlignment="1">
      <alignment horizontal="center"/>
    </xf>
    <xf numFmtId="165" fontId="6" fillId="33" borderId="12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65" fontId="5" fillId="33" borderId="12" xfId="0" applyNumberFormat="1" applyFont="1" applyFill="1" applyBorder="1" applyAlignment="1">
      <alignment horizontal="center"/>
    </xf>
    <xf numFmtId="165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65" fontId="6" fillId="33" borderId="16" xfId="0" applyNumberFormat="1" applyFont="1" applyFill="1" applyBorder="1" applyAlignment="1">
      <alignment horizontal="center"/>
    </xf>
    <xf numFmtId="165" fontId="6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65" fontId="8" fillId="33" borderId="16" xfId="0" applyNumberFormat="1" applyFont="1" applyFill="1" applyBorder="1" applyAlignment="1">
      <alignment horizontal="center"/>
    </xf>
    <xf numFmtId="165" fontId="8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3" fontId="8" fillId="33" borderId="25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3" fontId="10" fillId="33" borderId="31" xfId="0" applyNumberFormat="1" applyFont="1" applyFill="1" applyBorder="1" applyAlignment="1">
      <alignment/>
    </xf>
    <xf numFmtId="3" fontId="10" fillId="33" borderId="32" xfId="0" applyNumberFormat="1" applyFont="1" applyFill="1" applyBorder="1" applyAlignment="1">
      <alignment/>
    </xf>
    <xf numFmtId="3" fontId="11" fillId="33" borderId="33" xfId="0" applyNumberFormat="1" applyFont="1" applyFill="1" applyBorder="1" applyAlignment="1">
      <alignment/>
    </xf>
    <xf numFmtId="3" fontId="11" fillId="33" borderId="33" xfId="0" applyNumberFormat="1" applyFont="1" applyFill="1" applyBorder="1" applyAlignment="1">
      <alignment/>
    </xf>
    <xf numFmtId="3" fontId="10" fillId="33" borderId="33" xfId="0" applyNumberFormat="1" applyFont="1" applyFill="1" applyBorder="1" applyAlignment="1">
      <alignment/>
    </xf>
    <xf numFmtId="3" fontId="10" fillId="33" borderId="33" xfId="0" applyNumberFormat="1" applyFont="1" applyFill="1" applyBorder="1" applyAlignment="1">
      <alignment/>
    </xf>
    <xf numFmtId="3" fontId="12" fillId="33" borderId="33" xfId="0" applyNumberFormat="1" applyFont="1" applyFill="1" applyBorder="1" applyAlignment="1">
      <alignment/>
    </xf>
    <xf numFmtId="3" fontId="10" fillId="33" borderId="34" xfId="0" applyNumberFormat="1" applyFont="1" applyFill="1" applyBorder="1" applyAlignment="1">
      <alignment/>
    </xf>
    <xf numFmtId="3" fontId="10" fillId="33" borderId="34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165" fontId="6" fillId="34" borderId="12" xfId="0" applyNumberFormat="1" applyFont="1" applyFill="1" applyBorder="1" applyAlignment="1">
      <alignment horizontal="center"/>
    </xf>
    <xf numFmtId="165" fontId="6" fillId="34" borderId="1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11" fillId="34" borderId="33" xfId="0" applyNumberFormat="1" applyFont="1" applyFill="1" applyBorder="1" applyAlignment="1">
      <alignment/>
    </xf>
    <xf numFmtId="165" fontId="8" fillId="34" borderId="12" xfId="0" applyNumberFormat="1" applyFont="1" applyFill="1" applyBorder="1" applyAlignment="1">
      <alignment horizontal="center"/>
    </xf>
    <xf numFmtId="165" fontId="8" fillId="34" borderId="13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65" fontId="5" fillId="34" borderId="12" xfId="0" applyNumberFormat="1" applyFont="1" applyFill="1" applyBorder="1" applyAlignment="1">
      <alignment horizontal="center"/>
    </xf>
    <xf numFmtId="165" fontId="5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3" fontId="12" fillId="34" borderId="33" xfId="0" applyNumberFormat="1" applyFont="1" applyFill="1" applyBorder="1" applyAlignment="1">
      <alignment/>
    </xf>
    <xf numFmtId="165" fontId="8" fillId="34" borderId="27" xfId="0" applyNumberFormat="1" applyFont="1" applyFill="1" applyBorder="1" applyAlignment="1">
      <alignment horizontal="center"/>
    </xf>
    <xf numFmtId="165" fontId="8" fillId="34" borderId="28" xfId="0" applyNumberFormat="1" applyFont="1" applyFill="1" applyBorder="1" applyAlignment="1">
      <alignment horizontal="center"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3" fontId="10" fillId="34" borderId="26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3" fontId="11" fillId="34" borderId="33" xfId="0" applyNumberFormat="1" applyFont="1" applyFill="1" applyBorder="1" applyAlignment="1">
      <alignment/>
    </xf>
    <xf numFmtId="0" fontId="13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36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6" xfId="0" applyBorder="1" applyAlignment="1">
      <alignment/>
    </xf>
    <xf numFmtId="3" fontId="14" fillId="0" borderId="22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3" fontId="1" fillId="0" borderId="40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6" fillId="33" borderId="4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34" borderId="15" xfId="0" applyFont="1" applyFill="1" applyBorder="1" applyAlignment="1">
      <alignment/>
    </xf>
    <xf numFmtId="0" fontId="0" fillId="34" borderId="41" xfId="0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0" borderId="41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Layout" zoomScaleNormal="90" workbookViewId="0" topLeftCell="A16">
      <selection activeCell="S1" sqref="S1"/>
    </sheetView>
  </sheetViews>
  <sheetFormatPr defaultColWidth="0" defaultRowHeight="12.75"/>
  <cols>
    <col min="1" max="2" width="3.625" style="5" customWidth="1"/>
    <col min="3" max="3" width="4.125" style="5" customWidth="1"/>
    <col min="4" max="4" width="4.00390625" style="5" customWidth="1"/>
    <col min="5" max="6" width="5.375" style="5" customWidth="1"/>
    <col min="7" max="7" width="21.75390625" style="5" customWidth="1"/>
    <col min="8" max="15" width="7.625" style="5" customWidth="1"/>
    <col min="16" max="16" width="10.125" style="5" customWidth="1"/>
    <col min="17" max="17" width="10.125" style="29" customWidth="1"/>
    <col min="18" max="18" width="10.125" style="5" customWidth="1"/>
    <col min="19" max="19" width="13.125" style="45" customWidth="1"/>
    <col min="20" max="255" width="0" style="5" hidden="1" customWidth="1"/>
    <col min="256" max="16384" width="86.25390625" style="5" hidden="1" customWidth="1"/>
  </cols>
  <sheetData>
    <row r="1" spans="1:256" s="2" customFormat="1" ht="12.75" customHeight="1">
      <c r="A1" s="39"/>
      <c r="B1" s="40"/>
      <c r="C1" s="4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7"/>
      <c r="U1" s="34"/>
      <c r="IG1" s="117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9"/>
      <c r="IT1" s="119"/>
      <c r="IU1" s="119"/>
      <c r="IV1" s="120"/>
    </row>
    <row r="2" spans="1:22" ht="38.25" customHeight="1">
      <c r="A2" s="3"/>
      <c r="B2" s="4" t="s">
        <v>8</v>
      </c>
      <c r="C2" s="51"/>
      <c r="D2" s="52" t="s">
        <v>11</v>
      </c>
      <c r="E2" s="52"/>
      <c r="F2" s="53"/>
      <c r="G2" s="54"/>
      <c r="H2" s="125" t="s">
        <v>3</v>
      </c>
      <c r="I2" s="126"/>
      <c r="J2" s="126"/>
      <c r="K2" s="126"/>
      <c r="L2" s="125" t="s">
        <v>27</v>
      </c>
      <c r="M2" s="127"/>
      <c r="N2" s="127"/>
      <c r="O2" s="128"/>
      <c r="P2" s="55" t="s">
        <v>12</v>
      </c>
      <c r="Q2" s="50" t="s">
        <v>29</v>
      </c>
      <c r="R2" s="49" t="s">
        <v>4</v>
      </c>
      <c r="S2" s="55" t="s">
        <v>28</v>
      </c>
      <c r="U2" s="33"/>
      <c r="V2" s="33"/>
    </row>
    <row r="3" spans="1:19" s="2" customFormat="1" ht="36">
      <c r="A3" s="6"/>
      <c r="B3" s="7"/>
      <c r="C3" s="8" t="s">
        <v>13</v>
      </c>
      <c r="D3" s="7"/>
      <c r="E3" s="9" t="s">
        <v>14</v>
      </c>
      <c r="F3" s="38"/>
      <c r="G3" s="10"/>
      <c r="H3" s="91" t="s">
        <v>68</v>
      </c>
      <c r="I3" s="91" t="s">
        <v>80</v>
      </c>
      <c r="J3" s="48" t="s">
        <v>81</v>
      </c>
      <c r="K3" s="91" t="s">
        <v>82</v>
      </c>
      <c r="L3" s="91" t="s">
        <v>68</v>
      </c>
      <c r="M3" s="91" t="s">
        <v>80</v>
      </c>
      <c r="N3" s="48" t="s">
        <v>81</v>
      </c>
      <c r="O3" s="91" t="s">
        <v>82</v>
      </c>
      <c r="P3" s="48" t="s">
        <v>68</v>
      </c>
      <c r="Q3" s="48" t="s">
        <v>68</v>
      </c>
      <c r="R3" s="48" t="s">
        <v>68</v>
      </c>
      <c r="S3" s="56" t="s">
        <v>68</v>
      </c>
    </row>
    <row r="4" spans="1:19" s="37" customFormat="1" ht="12.75" customHeight="1">
      <c r="A4" s="11">
        <v>1</v>
      </c>
      <c r="B4" s="12"/>
      <c r="C4" s="7"/>
      <c r="D4" s="7" t="s">
        <v>15</v>
      </c>
      <c r="E4" s="7"/>
      <c r="F4" s="10"/>
      <c r="G4" s="10"/>
      <c r="H4" s="57">
        <f>SUM(H5:H8)</f>
        <v>28242</v>
      </c>
      <c r="I4" s="57"/>
      <c r="J4" s="57"/>
      <c r="K4" s="57"/>
      <c r="L4" s="57">
        <f>SUM(L5:L8)</f>
        <v>7125</v>
      </c>
      <c r="M4" s="57"/>
      <c r="N4" s="57"/>
      <c r="O4" s="57"/>
      <c r="P4" s="57">
        <f>SUM(P5:P8)</f>
        <v>11071</v>
      </c>
      <c r="Q4" s="57">
        <f>SUM(Q5)</f>
        <v>1835</v>
      </c>
      <c r="R4" s="57">
        <f>SUM(R5:R8)</f>
        <v>5961</v>
      </c>
      <c r="S4" s="58">
        <f>SUM(H4+L4+P4+Q4+R4)</f>
        <v>54234</v>
      </c>
    </row>
    <row r="5" spans="1:19" s="2" customFormat="1" ht="12.75" customHeight="1">
      <c r="A5" s="67"/>
      <c r="B5" s="68">
        <v>1</v>
      </c>
      <c r="C5" s="69"/>
      <c r="D5" s="69"/>
      <c r="E5" s="69" t="s">
        <v>0</v>
      </c>
      <c r="F5" s="70"/>
      <c r="G5" s="70"/>
      <c r="H5" s="71">
        <v>20839</v>
      </c>
      <c r="I5" s="71"/>
      <c r="J5" s="71"/>
      <c r="K5" s="71"/>
      <c r="L5" s="71">
        <v>5316</v>
      </c>
      <c r="M5" s="71"/>
      <c r="N5" s="71"/>
      <c r="O5" s="71"/>
      <c r="P5" s="71">
        <v>8527</v>
      </c>
      <c r="Q5" s="71">
        <v>1835</v>
      </c>
      <c r="R5" s="71">
        <v>1900</v>
      </c>
      <c r="S5" s="60">
        <f>SUM(H5+L5+P5+Q5+R5)</f>
        <v>38417</v>
      </c>
    </row>
    <row r="6" spans="1:19" s="2" customFormat="1" ht="12.75" customHeight="1">
      <c r="A6" s="13"/>
      <c r="B6" s="14">
        <v>2</v>
      </c>
      <c r="C6" s="15"/>
      <c r="D6" s="15"/>
      <c r="E6" s="121" t="s">
        <v>61</v>
      </c>
      <c r="F6" s="122"/>
      <c r="G6" s="122"/>
      <c r="H6" s="59">
        <v>4968</v>
      </c>
      <c r="I6" s="59"/>
      <c r="J6" s="59"/>
      <c r="K6" s="59"/>
      <c r="L6" s="59">
        <v>1244</v>
      </c>
      <c r="M6" s="59"/>
      <c r="N6" s="59"/>
      <c r="O6" s="59"/>
      <c r="P6" s="59">
        <v>1422</v>
      </c>
      <c r="Q6" s="59"/>
      <c r="R6" s="59"/>
      <c r="S6" s="59">
        <f>SUM(H6+L6+P6+Q6+R6)</f>
        <v>7634</v>
      </c>
    </row>
    <row r="7" spans="1:19" s="2" customFormat="1" ht="12.75" customHeight="1">
      <c r="A7" s="67"/>
      <c r="B7" s="68">
        <v>3</v>
      </c>
      <c r="C7" s="69"/>
      <c r="D7" s="69"/>
      <c r="E7" s="123" t="s">
        <v>62</v>
      </c>
      <c r="F7" s="131"/>
      <c r="G7" s="131"/>
      <c r="H7" s="71">
        <v>2435</v>
      </c>
      <c r="I7" s="71"/>
      <c r="J7" s="71"/>
      <c r="K7" s="71"/>
      <c r="L7" s="71">
        <v>565</v>
      </c>
      <c r="M7" s="71"/>
      <c r="N7" s="71"/>
      <c r="O7" s="71"/>
      <c r="P7" s="71">
        <v>1122</v>
      </c>
      <c r="Q7" s="71"/>
      <c r="R7" s="71"/>
      <c r="S7" s="71">
        <f>SUM(H7+L7+P7+Q7+R7)</f>
        <v>4122</v>
      </c>
    </row>
    <row r="8" spans="1:19" s="2" customFormat="1" ht="12.75" customHeight="1">
      <c r="A8" s="13"/>
      <c r="B8" s="14">
        <v>4</v>
      </c>
      <c r="C8" s="15"/>
      <c r="D8" s="15"/>
      <c r="E8" s="121" t="s">
        <v>63</v>
      </c>
      <c r="F8" s="116"/>
      <c r="G8" s="116"/>
      <c r="H8" s="59"/>
      <c r="I8" s="59"/>
      <c r="J8" s="59"/>
      <c r="K8" s="59"/>
      <c r="L8" s="59"/>
      <c r="M8" s="59"/>
      <c r="N8" s="59"/>
      <c r="O8" s="59"/>
      <c r="P8" s="59"/>
      <c r="Q8" s="59"/>
      <c r="R8" s="59">
        <v>4061</v>
      </c>
      <c r="S8" s="60">
        <f>SUM(P8+R8)</f>
        <v>4061</v>
      </c>
    </row>
    <row r="9" spans="1:19" s="37" customFormat="1" ht="12.75" customHeight="1">
      <c r="A9" s="72">
        <v>2</v>
      </c>
      <c r="B9" s="73"/>
      <c r="C9" s="74"/>
      <c r="D9" s="74" t="s">
        <v>1</v>
      </c>
      <c r="E9" s="74"/>
      <c r="F9" s="75"/>
      <c r="G9" s="75"/>
      <c r="H9" s="76">
        <f>SUM(H10:H13)</f>
        <v>19512</v>
      </c>
      <c r="I9" s="76"/>
      <c r="J9" s="76"/>
      <c r="K9" s="76"/>
      <c r="L9" s="76">
        <f>SUM(L10:L13)</f>
        <v>4791</v>
      </c>
      <c r="M9" s="76"/>
      <c r="N9" s="76"/>
      <c r="O9" s="76"/>
      <c r="P9" s="76">
        <f>SUM(P10:P13)</f>
        <v>7014</v>
      </c>
      <c r="Q9" s="76"/>
      <c r="R9" s="76">
        <f>SUM(R10:R12)</f>
        <v>1400</v>
      </c>
      <c r="S9" s="89">
        <f>SUM(H9+L9+P9+Q9+R9)</f>
        <v>32717</v>
      </c>
    </row>
    <row r="10" spans="1:19" s="2" customFormat="1" ht="12.75" customHeight="1">
      <c r="A10" s="13"/>
      <c r="B10" s="14">
        <v>1</v>
      </c>
      <c r="C10" s="15"/>
      <c r="D10" s="15"/>
      <c r="E10" s="15" t="s">
        <v>30</v>
      </c>
      <c r="F10" s="16"/>
      <c r="G10" s="16"/>
      <c r="H10" s="59">
        <v>18297</v>
      </c>
      <c r="I10" s="59"/>
      <c r="J10" s="59"/>
      <c r="K10" s="59"/>
      <c r="L10" s="59">
        <v>4499</v>
      </c>
      <c r="M10" s="59"/>
      <c r="N10" s="59"/>
      <c r="O10" s="59"/>
      <c r="P10" s="59">
        <v>3617</v>
      </c>
      <c r="Q10" s="59"/>
      <c r="R10" s="59">
        <v>1400</v>
      </c>
      <c r="S10" s="59">
        <f>SUM(H10+L10+P10+Q10+R10)</f>
        <v>27813</v>
      </c>
    </row>
    <row r="11" spans="1:19" s="2" customFormat="1" ht="12.75" customHeight="1">
      <c r="A11" s="67"/>
      <c r="B11" s="68">
        <v>2</v>
      </c>
      <c r="C11" s="69"/>
      <c r="D11" s="69"/>
      <c r="E11" s="69" t="s">
        <v>16</v>
      </c>
      <c r="F11" s="70"/>
      <c r="G11" s="70"/>
      <c r="H11" s="71">
        <v>1215</v>
      </c>
      <c r="I11" s="71"/>
      <c r="J11" s="71"/>
      <c r="K11" s="71"/>
      <c r="L11" s="71">
        <v>292</v>
      </c>
      <c r="M11" s="71"/>
      <c r="N11" s="71"/>
      <c r="O11" s="71"/>
      <c r="P11" s="71">
        <v>3397</v>
      </c>
      <c r="Q11" s="71"/>
      <c r="R11" s="71"/>
      <c r="S11" s="71">
        <f>SUM(H11+L11+P11+Q11+R11)</f>
        <v>4904</v>
      </c>
    </row>
    <row r="12" spans="1:19" s="2" customFormat="1" ht="12.75" customHeight="1" hidden="1">
      <c r="A12" s="13"/>
      <c r="B12" s="14"/>
      <c r="C12" s="15"/>
      <c r="D12" s="15"/>
      <c r="E12" s="15"/>
      <c r="F12" s="16"/>
      <c r="G12" s="16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</row>
    <row r="13" spans="1:19" s="2" customFormat="1" ht="12.75" customHeight="1">
      <c r="A13" s="13"/>
      <c r="B13" s="14">
        <v>3</v>
      </c>
      <c r="C13" s="15"/>
      <c r="D13" s="15"/>
      <c r="E13" s="121" t="s">
        <v>70</v>
      </c>
      <c r="F13" s="116"/>
      <c r="G13" s="116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>
        <f>SUM(H13,L13,P13)</f>
        <v>0</v>
      </c>
    </row>
    <row r="14" spans="1:19" s="37" customFormat="1" ht="12.75" customHeight="1">
      <c r="A14" s="72">
        <v>3</v>
      </c>
      <c r="B14" s="74"/>
      <c r="C14" s="74"/>
      <c r="D14" s="74" t="s">
        <v>2</v>
      </c>
      <c r="E14" s="74"/>
      <c r="F14" s="75"/>
      <c r="G14" s="75"/>
      <c r="H14" s="76">
        <f>SUM(H15:H18)</f>
        <v>37106</v>
      </c>
      <c r="I14" s="76"/>
      <c r="J14" s="76"/>
      <c r="K14" s="76"/>
      <c r="L14" s="76">
        <f>SUM(L15:L18)</f>
        <v>9305</v>
      </c>
      <c r="M14" s="76"/>
      <c r="N14" s="76"/>
      <c r="O14" s="76"/>
      <c r="P14" s="76">
        <f>SUM(P15:P18)</f>
        <v>16845</v>
      </c>
      <c r="Q14" s="76"/>
      <c r="R14" s="76">
        <f>SUM(R15:R18)</f>
        <v>7487</v>
      </c>
      <c r="S14" s="76">
        <f>SUM(H14+L14+P14+Q14+R14)</f>
        <v>70743</v>
      </c>
    </row>
    <row r="15" spans="1:19" s="2" customFormat="1" ht="12.75" customHeight="1">
      <c r="A15" s="13"/>
      <c r="B15" s="14">
        <v>1</v>
      </c>
      <c r="C15" s="15"/>
      <c r="D15" s="15"/>
      <c r="E15" s="15" t="s">
        <v>32</v>
      </c>
      <c r="F15" s="16"/>
      <c r="G15" s="16"/>
      <c r="H15" s="59">
        <v>11219</v>
      </c>
      <c r="I15" s="59"/>
      <c r="J15" s="59"/>
      <c r="K15" s="59"/>
      <c r="L15" s="59">
        <v>2804</v>
      </c>
      <c r="M15" s="59"/>
      <c r="N15" s="59"/>
      <c r="O15" s="59"/>
      <c r="P15" s="59">
        <v>5882</v>
      </c>
      <c r="Q15" s="59"/>
      <c r="R15" s="59"/>
      <c r="S15" s="59">
        <f>SUM(H15+L15+P15+Q15+R15)</f>
        <v>19905</v>
      </c>
    </row>
    <row r="16" spans="1:19" s="2" customFormat="1" ht="12.75" customHeight="1">
      <c r="A16" s="67"/>
      <c r="B16" s="68">
        <v>2</v>
      </c>
      <c r="C16" s="69"/>
      <c r="D16" s="69"/>
      <c r="E16" s="69" t="s">
        <v>33</v>
      </c>
      <c r="F16" s="70"/>
      <c r="G16" s="70"/>
      <c r="H16" s="71">
        <v>21221</v>
      </c>
      <c r="I16" s="71"/>
      <c r="J16" s="71"/>
      <c r="K16" s="71"/>
      <c r="L16" s="71">
        <v>5363</v>
      </c>
      <c r="M16" s="71"/>
      <c r="N16" s="71"/>
      <c r="O16" s="71"/>
      <c r="P16" s="71">
        <v>5379</v>
      </c>
      <c r="Q16" s="71"/>
      <c r="R16" s="71">
        <v>7487</v>
      </c>
      <c r="S16" s="59">
        <f>SUM(H16+L16+P16+Q16+R16)</f>
        <v>39450</v>
      </c>
    </row>
    <row r="17" spans="1:19" s="2" customFormat="1" ht="12.75" customHeight="1">
      <c r="A17" s="13"/>
      <c r="B17" s="14">
        <v>3</v>
      </c>
      <c r="C17" s="15"/>
      <c r="D17" s="15"/>
      <c r="E17" s="15" t="s">
        <v>59</v>
      </c>
      <c r="F17" s="16"/>
      <c r="G17" s="16"/>
      <c r="H17" s="59">
        <v>2449</v>
      </c>
      <c r="I17" s="59"/>
      <c r="J17" s="59"/>
      <c r="K17" s="59"/>
      <c r="L17" s="59">
        <v>588</v>
      </c>
      <c r="M17" s="59"/>
      <c r="N17" s="59"/>
      <c r="O17" s="59"/>
      <c r="P17" s="59">
        <v>5463</v>
      </c>
      <c r="Q17" s="59"/>
      <c r="R17" s="59"/>
      <c r="S17" s="59">
        <f>SUM(H17+L17+P17+Q17+R17)</f>
        <v>8500</v>
      </c>
    </row>
    <row r="18" spans="1:19" s="2" customFormat="1" ht="12.75" customHeight="1">
      <c r="A18" s="67"/>
      <c r="B18" s="68">
        <v>4</v>
      </c>
      <c r="C18" s="69"/>
      <c r="D18" s="69"/>
      <c r="E18" s="69" t="s">
        <v>34</v>
      </c>
      <c r="F18" s="77"/>
      <c r="G18" s="77"/>
      <c r="H18" s="71">
        <v>2217</v>
      </c>
      <c r="I18" s="71"/>
      <c r="J18" s="71"/>
      <c r="K18" s="71"/>
      <c r="L18" s="71">
        <v>550</v>
      </c>
      <c r="M18" s="71"/>
      <c r="N18" s="71"/>
      <c r="O18" s="71"/>
      <c r="P18" s="71">
        <v>121</v>
      </c>
      <c r="Q18" s="71"/>
      <c r="R18" s="71"/>
      <c r="S18" s="71">
        <f>SUM(H18+L18+P18+Q18+R18)</f>
        <v>2888</v>
      </c>
    </row>
    <row r="19" spans="1:19" s="37" customFormat="1" ht="12.75" customHeight="1">
      <c r="A19" s="11">
        <v>4</v>
      </c>
      <c r="B19" s="12"/>
      <c r="C19" s="7"/>
      <c r="D19" s="7" t="s">
        <v>17</v>
      </c>
      <c r="E19" s="7"/>
      <c r="F19" s="10"/>
      <c r="G19" s="10"/>
      <c r="H19" s="61">
        <f>SUM(H20:H21)</f>
        <v>493</v>
      </c>
      <c r="I19" s="61"/>
      <c r="J19" s="61"/>
      <c r="K19" s="61"/>
      <c r="L19" s="61">
        <f>SUM(L20:L21)</f>
        <v>119</v>
      </c>
      <c r="M19" s="61"/>
      <c r="N19" s="61"/>
      <c r="O19" s="61"/>
      <c r="P19" s="61">
        <f>SUM(P20:P21)</f>
        <v>1380</v>
      </c>
      <c r="Q19" s="61"/>
      <c r="R19" s="61"/>
      <c r="S19" s="62">
        <f>SUM(S20+S21)</f>
        <v>1992</v>
      </c>
    </row>
    <row r="20" spans="1:19" s="2" customFormat="1" ht="12" customHeight="1">
      <c r="A20" s="67"/>
      <c r="B20" s="68">
        <v>1</v>
      </c>
      <c r="C20" s="69"/>
      <c r="D20" s="69"/>
      <c r="E20" s="69" t="s">
        <v>71</v>
      </c>
      <c r="F20" s="70"/>
      <c r="G20" s="70"/>
      <c r="H20" s="71">
        <v>408</v>
      </c>
      <c r="I20" s="71"/>
      <c r="J20" s="71"/>
      <c r="K20" s="71"/>
      <c r="L20" s="71">
        <v>98</v>
      </c>
      <c r="M20" s="71"/>
      <c r="N20" s="71"/>
      <c r="O20" s="71"/>
      <c r="P20" s="71">
        <v>1141</v>
      </c>
      <c r="Q20" s="71"/>
      <c r="R20" s="71"/>
      <c r="S20" s="71">
        <f>SUM(H20+L20+P20+Q20+R20)</f>
        <v>1647</v>
      </c>
    </row>
    <row r="21" spans="1:19" s="2" customFormat="1" ht="12" customHeight="1">
      <c r="A21" s="13"/>
      <c r="B21" s="14"/>
      <c r="C21" s="15"/>
      <c r="D21" s="15"/>
      <c r="E21" s="121" t="s">
        <v>64</v>
      </c>
      <c r="F21" s="116"/>
      <c r="G21" s="116"/>
      <c r="H21" s="59">
        <v>85</v>
      </c>
      <c r="I21" s="59"/>
      <c r="J21" s="59"/>
      <c r="K21" s="59"/>
      <c r="L21" s="59">
        <v>21</v>
      </c>
      <c r="M21" s="59"/>
      <c r="N21" s="59"/>
      <c r="O21" s="59"/>
      <c r="P21" s="59">
        <v>239</v>
      </c>
      <c r="Q21" s="59"/>
      <c r="R21" s="59"/>
      <c r="S21" s="60">
        <f>SUM(H21+L21+P21+Q21+R21)</f>
        <v>345</v>
      </c>
    </row>
    <row r="22" spans="1:19" s="37" customFormat="1" ht="12.75" customHeight="1">
      <c r="A22" s="72">
        <v>5</v>
      </c>
      <c r="B22" s="73"/>
      <c r="C22" s="74"/>
      <c r="D22" s="74" t="s">
        <v>7</v>
      </c>
      <c r="E22" s="74"/>
      <c r="F22" s="75"/>
      <c r="G22" s="75"/>
      <c r="H22" s="76">
        <f>SUM(H23:H31)</f>
        <v>2272</v>
      </c>
      <c r="I22" s="76"/>
      <c r="J22" s="76"/>
      <c r="K22" s="76"/>
      <c r="L22" s="76">
        <f>SUM(L23:L31)</f>
        <v>571</v>
      </c>
      <c r="M22" s="76"/>
      <c r="N22" s="76"/>
      <c r="O22" s="76"/>
      <c r="P22" s="76">
        <f>SUM(P23:P32)</f>
        <v>15726</v>
      </c>
      <c r="Q22" s="76">
        <f>SUM(Q24:Q32)</f>
        <v>13750</v>
      </c>
      <c r="R22" s="76">
        <f>SUM(R23:R31)</f>
        <v>50809</v>
      </c>
      <c r="S22" s="89">
        <f>SUM(H22+L22+P22+R22+Q22)</f>
        <v>83128</v>
      </c>
    </row>
    <row r="23" spans="1:19" s="2" customFormat="1" ht="12.75" customHeight="1">
      <c r="A23" s="13"/>
      <c r="B23" s="14">
        <v>1</v>
      </c>
      <c r="C23" s="15"/>
      <c r="D23" s="15"/>
      <c r="E23" s="15" t="s">
        <v>35</v>
      </c>
      <c r="F23" s="16"/>
      <c r="G23" s="16"/>
      <c r="H23" s="59"/>
      <c r="I23" s="59"/>
      <c r="J23" s="59"/>
      <c r="K23" s="59"/>
      <c r="L23" s="59"/>
      <c r="M23" s="59"/>
      <c r="N23" s="59"/>
      <c r="O23" s="59"/>
      <c r="P23" s="59">
        <v>120</v>
      </c>
      <c r="Q23" s="59"/>
      <c r="R23" s="59">
        <v>0</v>
      </c>
      <c r="S23" s="60">
        <v>120</v>
      </c>
    </row>
    <row r="24" spans="1:19" s="2" customFormat="1" ht="12.75" customHeight="1">
      <c r="A24" s="67"/>
      <c r="B24" s="68">
        <v>2</v>
      </c>
      <c r="C24" s="69"/>
      <c r="D24" s="69"/>
      <c r="E24" s="69" t="s">
        <v>36</v>
      </c>
      <c r="F24" s="70"/>
      <c r="G24" s="70"/>
      <c r="H24" s="71">
        <v>180</v>
      </c>
      <c r="I24" s="71"/>
      <c r="J24" s="71"/>
      <c r="K24" s="71"/>
      <c r="L24" s="71">
        <v>43</v>
      </c>
      <c r="M24" s="71"/>
      <c r="N24" s="71"/>
      <c r="O24" s="71"/>
      <c r="P24" s="71">
        <v>3563</v>
      </c>
      <c r="Q24" s="71">
        <v>13650</v>
      </c>
      <c r="R24" s="71">
        <v>0</v>
      </c>
      <c r="S24" s="71">
        <f>SUM(H24+L24+P24+Q24+R24)</f>
        <v>17436</v>
      </c>
    </row>
    <row r="25" spans="1:19" s="2" customFormat="1" ht="12.75" customHeight="1">
      <c r="A25" s="13"/>
      <c r="B25" s="14">
        <v>3</v>
      </c>
      <c r="C25" s="15"/>
      <c r="D25" s="15"/>
      <c r="E25" s="15" t="s">
        <v>37</v>
      </c>
      <c r="F25" s="16"/>
      <c r="G25" s="16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>
        <v>12200</v>
      </c>
      <c r="S25" s="59">
        <f>SUM(H25+L25+P25+Q25+R25)</f>
        <v>12200</v>
      </c>
    </row>
    <row r="26" spans="1:19" s="2" customFormat="1" ht="12.75" customHeight="1">
      <c r="A26" s="67"/>
      <c r="B26" s="68">
        <v>4</v>
      </c>
      <c r="C26" s="69"/>
      <c r="D26" s="69"/>
      <c r="E26" s="69" t="s">
        <v>38</v>
      </c>
      <c r="F26" s="70"/>
      <c r="G26" s="70"/>
      <c r="H26" s="71"/>
      <c r="I26" s="71"/>
      <c r="J26" s="71"/>
      <c r="K26" s="71"/>
      <c r="L26" s="71"/>
      <c r="M26" s="71"/>
      <c r="N26" s="71"/>
      <c r="O26" s="71"/>
      <c r="P26" s="71">
        <v>1500</v>
      </c>
      <c r="Q26" s="71"/>
      <c r="R26" s="71"/>
      <c r="S26" s="71">
        <f>SUM(H26+L26+P26+Q26+R26)</f>
        <v>1500</v>
      </c>
    </row>
    <row r="27" spans="1:19" s="2" customFormat="1" ht="12.75" customHeight="1">
      <c r="A27" s="13"/>
      <c r="B27" s="14">
        <v>5</v>
      </c>
      <c r="C27" s="15"/>
      <c r="D27" s="15"/>
      <c r="E27" s="15" t="s">
        <v>31</v>
      </c>
      <c r="F27" s="16"/>
      <c r="G27" s="16"/>
      <c r="H27" s="59"/>
      <c r="I27" s="59"/>
      <c r="J27" s="59"/>
      <c r="K27" s="59"/>
      <c r="L27" s="59"/>
      <c r="M27" s="59"/>
      <c r="N27" s="59"/>
      <c r="O27" s="59"/>
      <c r="P27" s="59">
        <v>0</v>
      </c>
      <c r="Q27" s="59"/>
      <c r="R27" s="59">
        <v>200</v>
      </c>
      <c r="S27" s="59">
        <f>SUM(H27+L27+P27+R19+R27)</f>
        <v>200</v>
      </c>
    </row>
    <row r="28" spans="1:19" s="2" customFormat="1" ht="12.75" customHeight="1">
      <c r="A28" s="67"/>
      <c r="B28" s="68">
        <v>6</v>
      </c>
      <c r="C28" s="69"/>
      <c r="D28" s="69"/>
      <c r="E28" s="69" t="s">
        <v>39</v>
      </c>
      <c r="F28" s="70"/>
      <c r="G28" s="70"/>
      <c r="H28" s="71"/>
      <c r="I28" s="71"/>
      <c r="J28" s="71"/>
      <c r="K28" s="71"/>
      <c r="L28" s="71"/>
      <c r="M28" s="71"/>
      <c r="N28" s="71"/>
      <c r="O28" s="71"/>
      <c r="P28" s="71">
        <v>1190</v>
      </c>
      <c r="Q28" s="71"/>
      <c r="R28" s="71">
        <v>1000</v>
      </c>
      <c r="S28" s="71">
        <f>SUM(H28+L28+P28+Q28+R28)</f>
        <v>2190</v>
      </c>
    </row>
    <row r="29" spans="1:19" s="2" customFormat="1" ht="12.75" customHeight="1">
      <c r="A29" s="13"/>
      <c r="B29" s="14">
        <v>7</v>
      </c>
      <c r="C29" s="15"/>
      <c r="D29" s="15"/>
      <c r="E29" s="121" t="s">
        <v>65</v>
      </c>
      <c r="F29" s="116"/>
      <c r="G29" s="116"/>
      <c r="H29" s="59"/>
      <c r="I29" s="59"/>
      <c r="J29" s="59"/>
      <c r="K29" s="59"/>
      <c r="L29" s="59"/>
      <c r="M29" s="59"/>
      <c r="N29" s="59"/>
      <c r="O29" s="59"/>
      <c r="P29" s="59">
        <v>495</v>
      </c>
      <c r="Q29" s="59"/>
      <c r="R29" s="59">
        <v>500</v>
      </c>
      <c r="S29" s="59">
        <f>SUM(H29+L29+P29+Q29+R29)</f>
        <v>995</v>
      </c>
    </row>
    <row r="30" spans="1:19" s="2" customFormat="1" ht="12.75" customHeight="1">
      <c r="A30" s="67"/>
      <c r="B30" s="68">
        <v>8</v>
      </c>
      <c r="C30" s="69"/>
      <c r="D30" s="69"/>
      <c r="E30" s="69" t="s">
        <v>40</v>
      </c>
      <c r="F30" s="70"/>
      <c r="G30" s="70"/>
      <c r="H30" s="71"/>
      <c r="I30" s="71"/>
      <c r="J30" s="71"/>
      <c r="K30" s="71"/>
      <c r="L30" s="71"/>
      <c r="M30" s="71"/>
      <c r="N30" s="71"/>
      <c r="O30" s="71"/>
      <c r="P30" s="71">
        <v>7100</v>
      </c>
      <c r="Q30" s="71">
        <v>100</v>
      </c>
      <c r="R30" s="71">
        <v>190</v>
      </c>
      <c r="S30" s="71">
        <f>SUM(H30+L30+P30+Q30+R30)</f>
        <v>7390</v>
      </c>
    </row>
    <row r="31" spans="1:19" s="2" customFormat="1" ht="12.75" customHeight="1">
      <c r="A31" s="13"/>
      <c r="B31" s="14">
        <v>9</v>
      </c>
      <c r="C31" s="15"/>
      <c r="D31" s="15"/>
      <c r="E31" s="15" t="s">
        <v>41</v>
      </c>
      <c r="F31" s="16"/>
      <c r="G31" s="16"/>
      <c r="H31" s="59">
        <v>2092</v>
      </c>
      <c r="I31" s="59"/>
      <c r="J31" s="59"/>
      <c r="K31" s="59"/>
      <c r="L31" s="59">
        <v>528</v>
      </c>
      <c r="M31" s="59"/>
      <c r="N31" s="59"/>
      <c r="O31" s="59"/>
      <c r="P31" s="59">
        <v>1638</v>
      </c>
      <c r="Q31" s="59"/>
      <c r="R31" s="59">
        <v>36719</v>
      </c>
      <c r="S31" s="59">
        <f>SUM(H31+L31+P31+Q31+R31)</f>
        <v>40977</v>
      </c>
    </row>
    <row r="32" spans="1:19" s="2" customFormat="1" ht="12.75" customHeight="1">
      <c r="A32" s="67"/>
      <c r="B32" s="68">
        <v>10</v>
      </c>
      <c r="C32" s="69"/>
      <c r="D32" s="69"/>
      <c r="E32" s="123" t="s">
        <v>66</v>
      </c>
      <c r="F32" s="131"/>
      <c r="G32" s="131"/>
      <c r="H32" s="71"/>
      <c r="I32" s="71"/>
      <c r="J32" s="71"/>
      <c r="K32" s="71"/>
      <c r="L32" s="71"/>
      <c r="M32" s="71"/>
      <c r="N32" s="71"/>
      <c r="O32" s="71"/>
      <c r="P32" s="71">
        <v>120</v>
      </c>
      <c r="Q32" s="71"/>
      <c r="R32" s="71"/>
      <c r="S32" s="90">
        <v>120</v>
      </c>
    </row>
    <row r="33" spans="1:19" s="37" customFormat="1" ht="12.75" customHeight="1">
      <c r="A33" s="11">
        <v>6</v>
      </c>
      <c r="B33" s="12"/>
      <c r="C33" s="7"/>
      <c r="D33" s="7" t="s">
        <v>18</v>
      </c>
      <c r="E33" s="7"/>
      <c r="F33" s="10"/>
      <c r="G33" s="10"/>
      <c r="H33" s="61">
        <f>SUM(H34:H35)</f>
        <v>2267</v>
      </c>
      <c r="I33" s="61"/>
      <c r="J33" s="61"/>
      <c r="K33" s="61"/>
      <c r="L33" s="61">
        <f>SUM(L34:L35)</f>
        <v>560</v>
      </c>
      <c r="M33" s="61"/>
      <c r="N33" s="61"/>
      <c r="O33" s="61"/>
      <c r="P33" s="61">
        <f>SUM(P34:P35)</f>
        <v>886</v>
      </c>
      <c r="Q33" s="61">
        <f>SUM(Q34)</f>
        <v>90</v>
      </c>
      <c r="R33" s="61">
        <f>SUM(R34:R35)</f>
        <v>0</v>
      </c>
      <c r="S33" s="62">
        <f>SUM(H33+L33+P33+Q33+R33)</f>
        <v>3803</v>
      </c>
    </row>
    <row r="34" spans="1:19" s="2" customFormat="1" ht="12.75" customHeight="1">
      <c r="A34" s="67"/>
      <c r="B34" s="68">
        <v>1</v>
      </c>
      <c r="C34" s="69"/>
      <c r="D34" s="69"/>
      <c r="E34" s="69" t="s">
        <v>42</v>
      </c>
      <c r="F34" s="70"/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1">
        <v>90</v>
      </c>
      <c r="R34" s="71"/>
      <c r="S34" s="90">
        <v>90</v>
      </c>
    </row>
    <row r="35" spans="1:19" s="2" customFormat="1" ht="12.75" customHeight="1">
      <c r="A35" s="13"/>
      <c r="B35" s="14">
        <v>2</v>
      </c>
      <c r="C35" s="15"/>
      <c r="D35" s="15"/>
      <c r="E35" s="121" t="s">
        <v>67</v>
      </c>
      <c r="F35" s="116"/>
      <c r="G35" s="116"/>
      <c r="H35" s="59">
        <v>2267</v>
      </c>
      <c r="I35" s="59"/>
      <c r="J35" s="59"/>
      <c r="K35" s="59"/>
      <c r="L35" s="59">
        <v>560</v>
      </c>
      <c r="M35" s="59"/>
      <c r="N35" s="59"/>
      <c r="O35" s="59"/>
      <c r="P35" s="59">
        <v>886</v>
      </c>
      <c r="Q35" s="59"/>
      <c r="R35" s="59"/>
      <c r="S35" s="59">
        <f>SUM(H35+L35+P35+Q35+R35)</f>
        <v>3713</v>
      </c>
    </row>
    <row r="36" spans="1:19" s="37" customFormat="1" ht="12.75" customHeight="1">
      <c r="A36" s="72">
        <v>7</v>
      </c>
      <c r="B36" s="73"/>
      <c r="C36" s="73"/>
      <c r="D36" s="74" t="s">
        <v>19</v>
      </c>
      <c r="E36" s="74"/>
      <c r="F36" s="75"/>
      <c r="G36" s="75"/>
      <c r="H36" s="76">
        <f>SUM(H37:H40,H49,H56,H63,H45,H46,H47,H51,H55,H61,H62,)</f>
        <v>426</v>
      </c>
      <c r="I36" s="76"/>
      <c r="J36" s="76"/>
      <c r="K36" s="76"/>
      <c r="L36" s="76">
        <f>SUM(L37:L40,L49,L56,L63,L45,L46,L47,L51,L55,L61,L62,)</f>
        <v>706</v>
      </c>
      <c r="M36" s="76"/>
      <c r="N36" s="76"/>
      <c r="O36" s="76"/>
      <c r="P36" s="76">
        <f>SUM(P37:P63)</f>
        <v>1190</v>
      </c>
      <c r="Q36" s="76">
        <f>SUM(Q39+Q40+Q41+Q45+Q46+Q47+Q48+Q51+Q55+Q56+Q61+Q62+Q63+Q60)</f>
        <v>9107</v>
      </c>
      <c r="R36" s="76"/>
      <c r="S36" s="89">
        <f>SUM(H36+L36+P36+Q36)</f>
        <v>11429</v>
      </c>
    </row>
    <row r="37" spans="1:19" s="2" customFormat="1" ht="12.75" customHeight="1">
      <c r="A37" s="13"/>
      <c r="B37" s="14">
        <v>1</v>
      </c>
      <c r="C37" s="14"/>
      <c r="D37" s="15"/>
      <c r="E37" s="15" t="s">
        <v>20</v>
      </c>
      <c r="F37" s="16"/>
      <c r="G37" s="16"/>
      <c r="H37" s="59">
        <v>426</v>
      </c>
      <c r="I37" s="59"/>
      <c r="J37" s="59"/>
      <c r="K37" s="59"/>
      <c r="L37" s="59">
        <v>102</v>
      </c>
      <c r="M37" s="59"/>
      <c r="N37" s="59"/>
      <c r="O37" s="59"/>
      <c r="P37" s="59">
        <v>1190</v>
      </c>
      <c r="Q37" s="59"/>
      <c r="R37" s="59"/>
      <c r="S37" s="59">
        <f>SUM(H37+L37+P37+Q37+R37)</f>
        <v>1718</v>
      </c>
    </row>
    <row r="38" spans="1:19" s="2" customFormat="1" ht="12.75" customHeight="1">
      <c r="A38" s="67"/>
      <c r="B38" s="68">
        <v>2</v>
      </c>
      <c r="C38" s="68"/>
      <c r="D38" s="69"/>
      <c r="E38" s="69" t="s">
        <v>9</v>
      </c>
      <c r="F38" s="70"/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90"/>
    </row>
    <row r="39" spans="1:19" s="2" customFormat="1" ht="12.75" customHeight="1">
      <c r="A39" s="13"/>
      <c r="B39" s="14">
        <v>3</v>
      </c>
      <c r="C39" s="14"/>
      <c r="D39" s="15"/>
      <c r="E39" s="15" t="s">
        <v>21</v>
      </c>
      <c r="F39" s="16"/>
      <c r="G39" s="16"/>
      <c r="H39" s="59"/>
      <c r="I39" s="59"/>
      <c r="J39" s="59"/>
      <c r="K39" s="59"/>
      <c r="L39" s="59"/>
      <c r="M39" s="59"/>
      <c r="N39" s="59"/>
      <c r="O39" s="59"/>
      <c r="P39" s="59"/>
      <c r="Q39" s="59">
        <v>826</v>
      </c>
      <c r="R39" s="59"/>
      <c r="S39" s="60">
        <v>826</v>
      </c>
    </row>
    <row r="40" spans="1:19" s="2" customFormat="1" ht="12.75" customHeight="1">
      <c r="A40" s="67"/>
      <c r="B40" s="68">
        <v>4</v>
      </c>
      <c r="C40" s="68"/>
      <c r="D40" s="69"/>
      <c r="E40" s="69" t="s">
        <v>43</v>
      </c>
      <c r="F40" s="70"/>
      <c r="G40" s="70"/>
      <c r="H40" s="76"/>
      <c r="I40" s="76"/>
      <c r="J40" s="76"/>
      <c r="K40" s="76"/>
      <c r="L40" s="71"/>
      <c r="M40" s="71"/>
      <c r="N40" s="71"/>
      <c r="O40" s="71"/>
      <c r="P40" s="71"/>
      <c r="Q40" s="71">
        <v>500</v>
      </c>
      <c r="R40" s="71"/>
      <c r="S40" s="90">
        <v>500</v>
      </c>
    </row>
    <row r="41" spans="1:19" s="1" customFormat="1" ht="12.75" customHeight="1">
      <c r="A41" s="17"/>
      <c r="B41" s="14">
        <v>5</v>
      </c>
      <c r="C41" s="18"/>
      <c r="D41" s="19"/>
      <c r="E41" s="15" t="s">
        <v>44</v>
      </c>
      <c r="F41" s="16"/>
      <c r="G41" s="16"/>
      <c r="H41" s="61"/>
      <c r="I41" s="61"/>
      <c r="J41" s="61"/>
      <c r="K41" s="61"/>
      <c r="L41" s="59"/>
      <c r="M41" s="59"/>
      <c r="N41" s="59"/>
      <c r="O41" s="59"/>
      <c r="P41" s="63"/>
      <c r="Q41" s="63">
        <v>1020</v>
      </c>
      <c r="R41" s="63"/>
      <c r="S41" s="60">
        <f aca="true" t="shared" si="0" ref="S41:S77">SUM(H41+L41+P41+R41+Q41)</f>
        <v>1020</v>
      </c>
    </row>
    <row r="42" spans="1:19" s="1" customFormat="1" ht="12.75" customHeight="1">
      <c r="A42" s="78"/>
      <c r="B42" s="79"/>
      <c r="C42" s="79">
        <v>1</v>
      </c>
      <c r="D42" s="80"/>
      <c r="E42" s="80"/>
      <c r="F42" s="81"/>
      <c r="G42" s="81" t="s">
        <v>44</v>
      </c>
      <c r="H42" s="76"/>
      <c r="I42" s="76"/>
      <c r="J42" s="76"/>
      <c r="K42" s="76"/>
      <c r="L42" s="82"/>
      <c r="M42" s="82"/>
      <c r="N42" s="82"/>
      <c r="O42" s="82"/>
      <c r="P42" s="82"/>
      <c r="Q42" s="71">
        <v>900</v>
      </c>
      <c r="R42" s="82"/>
      <c r="S42" s="90">
        <f t="shared" si="0"/>
        <v>900</v>
      </c>
    </row>
    <row r="43" spans="1:19" s="1" customFormat="1" ht="12.75" customHeight="1">
      <c r="A43" s="17"/>
      <c r="B43" s="18"/>
      <c r="C43" s="18">
        <v>2</v>
      </c>
      <c r="D43" s="19"/>
      <c r="E43" s="19"/>
      <c r="F43" s="20"/>
      <c r="G43" s="20" t="s">
        <v>78</v>
      </c>
      <c r="H43" s="61"/>
      <c r="I43" s="61"/>
      <c r="J43" s="61"/>
      <c r="K43" s="61"/>
      <c r="L43" s="63"/>
      <c r="M43" s="63"/>
      <c r="N43" s="63"/>
      <c r="O43" s="63"/>
      <c r="P43" s="63"/>
      <c r="Q43" s="59">
        <v>120</v>
      </c>
      <c r="R43" s="63"/>
      <c r="S43" s="60">
        <f t="shared" si="0"/>
        <v>120</v>
      </c>
    </row>
    <row r="44" spans="1:19" s="1" customFormat="1" ht="12.75" customHeight="1">
      <c r="A44" s="78"/>
      <c r="B44" s="79"/>
      <c r="C44" s="79">
        <v>3</v>
      </c>
      <c r="D44" s="80"/>
      <c r="E44" s="80"/>
      <c r="F44" s="81"/>
      <c r="G44" s="81" t="s">
        <v>79</v>
      </c>
      <c r="H44" s="76"/>
      <c r="I44" s="76"/>
      <c r="J44" s="76"/>
      <c r="K44" s="76"/>
      <c r="L44" s="82"/>
      <c r="M44" s="82"/>
      <c r="N44" s="82"/>
      <c r="O44" s="82"/>
      <c r="P44" s="82"/>
      <c r="Q44" s="71">
        <v>0</v>
      </c>
      <c r="R44" s="82"/>
      <c r="S44" s="90">
        <f t="shared" si="0"/>
        <v>0</v>
      </c>
    </row>
    <row r="45" spans="1:19" s="1" customFormat="1" ht="12.75" customHeight="1">
      <c r="A45" s="17"/>
      <c r="B45" s="14">
        <v>6</v>
      </c>
      <c r="C45" s="18"/>
      <c r="D45" s="19"/>
      <c r="E45" s="15" t="s">
        <v>45</v>
      </c>
      <c r="F45" s="16"/>
      <c r="G45" s="16"/>
      <c r="H45" s="61"/>
      <c r="I45" s="61"/>
      <c r="J45" s="61"/>
      <c r="K45" s="61"/>
      <c r="L45" s="63"/>
      <c r="M45" s="63"/>
      <c r="N45" s="63"/>
      <c r="O45" s="63"/>
      <c r="P45" s="63"/>
      <c r="Q45" s="59">
        <v>100</v>
      </c>
      <c r="R45" s="63"/>
      <c r="S45" s="60">
        <f t="shared" si="0"/>
        <v>100</v>
      </c>
    </row>
    <row r="46" spans="1:19" s="1" customFormat="1" ht="12.75" customHeight="1">
      <c r="A46" s="78"/>
      <c r="B46" s="68">
        <v>7</v>
      </c>
      <c r="C46" s="79"/>
      <c r="D46" s="80"/>
      <c r="E46" s="69" t="s">
        <v>46</v>
      </c>
      <c r="F46" s="70"/>
      <c r="G46" s="81"/>
      <c r="H46" s="76"/>
      <c r="I46" s="76"/>
      <c r="J46" s="76"/>
      <c r="K46" s="76"/>
      <c r="L46" s="71">
        <v>196</v>
      </c>
      <c r="M46" s="71"/>
      <c r="N46" s="71"/>
      <c r="O46" s="71"/>
      <c r="P46" s="82"/>
      <c r="Q46" s="71">
        <v>814</v>
      </c>
      <c r="R46" s="82"/>
      <c r="S46" s="90">
        <f t="shared" si="0"/>
        <v>1010</v>
      </c>
    </row>
    <row r="47" spans="1:19" s="1" customFormat="1" ht="12.75" customHeight="1">
      <c r="A47" s="17"/>
      <c r="B47" s="14">
        <v>8</v>
      </c>
      <c r="C47" s="18"/>
      <c r="D47" s="19"/>
      <c r="E47" s="15" t="s">
        <v>47</v>
      </c>
      <c r="F47" s="16"/>
      <c r="G47" s="20"/>
      <c r="H47" s="61"/>
      <c r="I47" s="61"/>
      <c r="J47" s="61"/>
      <c r="K47" s="61"/>
      <c r="L47" s="59">
        <v>408</v>
      </c>
      <c r="M47" s="59"/>
      <c r="N47" s="59"/>
      <c r="O47" s="59"/>
      <c r="P47" s="63"/>
      <c r="Q47" s="59">
        <v>1699</v>
      </c>
      <c r="R47" s="63"/>
      <c r="S47" s="60">
        <f t="shared" si="0"/>
        <v>2107</v>
      </c>
    </row>
    <row r="48" spans="1:19" s="1" customFormat="1" ht="12.75" customHeight="1">
      <c r="A48" s="67"/>
      <c r="B48" s="68">
        <v>9</v>
      </c>
      <c r="C48" s="68"/>
      <c r="D48" s="69"/>
      <c r="E48" s="69" t="s">
        <v>22</v>
      </c>
      <c r="F48" s="70"/>
      <c r="G48" s="70"/>
      <c r="H48" s="76"/>
      <c r="I48" s="76"/>
      <c r="J48" s="76"/>
      <c r="K48" s="76"/>
      <c r="L48" s="71"/>
      <c r="M48" s="71"/>
      <c r="N48" s="71"/>
      <c r="O48" s="71"/>
      <c r="P48" s="71"/>
      <c r="Q48" s="82">
        <v>1300</v>
      </c>
      <c r="R48" s="71"/>
      <c r="S48" s="90">
        <f t="shared" si="0"/>
        <v>1300</v>
      </c>
    </row>
    <row r="49" spans="1:19" s="1" customFormat="1" ht="12.75" customHeight="1">
      <c r="A49" s="17"/>
      <c r="B49" s="18"/>
      <c r="C49" s="18">
        <v>1</v>
      </c>
      <c r="D49" s="19"/>
      <c r="E49" s="20"/>
      <c r="F49" s="20"/>
      <c r="G49" s="20" t="s">
        <v>48</v>
      </c>
      <c r="H49" s="61"/>
      <c r="I49" s="61"/>
      <c r="J49" s="61"/>
      <c r="K49" s="61"/>
      <c r="L49" s="63"/>
      <c r="M49" s="63"/>
      <c r="N49" s="63"/>
      <c r="O49" s="63"/>
      <c r="P49" s="63"/>
      <c r="Q49" s="59">
        <v>1300</v>
      </c>
      <c r="R49" s="63"/>
      <c r="S49" s="60">
        <f t="shared" si="0"/>
        <v>1300</v>
      </c>
    </row>
    <row r="50" spans="1:19" s="1" customFormat="1" ht="12.75" customHeight="1">
      <c r="A50" s="78"/>
      <c r="B50" s="79"/>
      <c r="C50" s="79">
        <v>2</v>
      </c>
      <c r="D50" s="80"/>
      <c r="E50" s="81"/>
      <c r="F50" s="81"/>
      <c r="G50" s="81" t="s">
        <v>23</v>
      </c>
      <c r="H50" s="76"/>
      <c r="I50" s="76"/>
      <c r="J50" s="76"/>
      <c r="K50" s="76"/>
      <c r="L50" s="82"/>
      <c r="M50" s="82"/>
      <c r="N50" s="82"/>
      <c r="O50" s="82"/>
      <c r="P50" s="82"/>
      <c r="Q50" s="71">
        <v>0</v>
      </c>
      <c r="R50" s="82"/>
      <c r="S50" s="90">
        <f t="shared" si="0"/>
        <v>0</v>
      </c>
    </row>
    <row r="51" spans="1:19" s="1" customFormat="1" ht="12.75" customHeight="1">
      <c r="A51" s="17"/>
      <c r="B51" s="14">
        <v>10</v>
      </c>
      <c r="C51" s="18"/>
      <c r="D51" s="19"/>
      <c r="E51" s="15" t="s">
        <v>49</v>
      </c>
      <c r="F51" s="16"/>
      <c r="G51" s="16"/>
      <c r="H51" s="61"/>
      <c r="I51" s="61"/>
      <c r="J51" s="61"/>
      <c r="K51" s="61"/>
      <c r="L51" s="63"/>
      <c r="M51" s="63"/>
      <c r="N51" s="63"/>
      <c r="O51" s="63"/>
      <c r="P51" s="63"/>
      <c r="Q51" s="63">
        <v>700</v>
      </c>
      <c r="R51" s="63"/>
      <c r="S51" s="60">
        <f t="shared" si="0"/>
        <v>700</v>
      </c>
    </row>
    <row r="52" spans="1:19" s="1" customFormat="1" ht="12.75" customHeight="1">
      <c r="A52" s="78"/>
      <c r="B52" s="79"/>
      <c r="C52" s="79">
        <v>1</v>
      </c>
      <c r="D52" s="80"/>
      <c r="E52" s="80"/>
      <c r="F52" s="81"/>
      <c r="G52" s="81" t="s">
        <v>49</v>
      </c>
      <c r="H52" s="76"/>
      <c r="I52" s="76"/>
      <c r="J52" s="76"/>
      <c r="K52" s="76"/>
      <c r="L52" s="82"/>
      <c r="M52" s="82"/>
      <c r="N52" s="82"/>
      <c r="O52" s="82"/>
      <c r="P52" s="82"/>
      <c r="Q52" s="71">
        <v>200</v>
      </c>
      <c r="R52" s="82"/>
      <c r="S52" s="90">
        <f t="shared" si="0"/>
        <v>200</v>
      </c>
    </row>
    <row r="53" spans="1:19" s="1" customFormat="1" ht="12.75" customHeight="1">
      <c r="A53" s="17"/>
      <c r="B53" s="18"/>
      <c r="C53" s="18">
        <v>2</v>
      </c>
      <c r="D53" s="19"/>
      <c r="E53" s="19"/>
      <c r="F53" s="20"/>
      <c r="G53" s="20" t="s">
        <v>50</v>
      </c>
      <c r="H53" s="61"/>
      <c r="I53" s="61"/>
      <c r="J53" s="61"/>
      <c r="K53" s="61"/>
      <c r="L53" s="63"/>
      <c r="M53" s="63"/>
      <c r="N53" s="63"/>
      <c r="O53" s="63"/>
      <c r="P53" s="63"/>
      <c r="Q53" s="59">
        <v>200</v>
      </c>
      <c r="R53" s="63"/>
      <c r="S53" s="60">
        <f t="shared" si="0"/>
        <v>200</v>
      </c>
    </row>
    <row r="54" spans="1:19" s="1" customFormat="1" ht="12.75" customHeight="1">
      <c r="A54" s="78"/>
      <c r="B54" s="79"/>
      <c r="C54" s="79"/>
      <c r="D54" s="80"/>
      <c r="E54" s="80"/>
      <c r="F54" s="81"/>
      <c r="G54" s="81" t="s">
        <v>69</v>
      </c>
      <c r="H54" s="76"/>
      <c r="I54" s="76"/>
      <c r="J54" s="76"/>
      <c r="K54" s="76"/>
      <c r="L54" s="82"/>
      <c r="M54" s="82"/>
      <c r="N54" s="82"/>
      <c r="O54" s="82"/>
      <c r="P54" s="82"/>
      <c r="Q54" s="71">
        <v>300</v>
      </c>
      <c r="R54" s="82"/>
      <c r="S54" s="90">
        <f t="shared" si="0"/>
        <v>300</v>
      </c>
    </row>
    <row r="55" spans="1:19" s="2" customFormat="1" ht="12.75" customHeight="1">
      <c r="A55" s="13"/>
      <c r="B55" s="14">
        <v>11</v>
      </c>
      <c r="C55" s="14"/>
      <c r="D55" s="15"/>
      <c r="E55" s="15" t="s">
        <v>51</v>
      </c>
      <c r="F55" s="16"/>
      <c r="G55" s="16"/>
      <c r="H55" s="61"/>
      <c r="I55" s="61"/>
      <c r="J55" s="61"/>
      <c r="K55" s="61"/>
      <c r="L55" s="59"/>
      <c r="M55" s="59"/>
      <c r="N55" s="59"/>
      <c r="O55" s="59"/>
      <c r="P55" s="59"/>
      <c r="Q55" s="59">
        <v>400</v>
      </c>
      <c r="R55" s="59"/>
      <c r="S55" s="60">
        <f t="shared" si="0"/>
        <v>400</v>
      </c>
    </row>
    <row r="56" spans="1:19" s="1" customFormat="1" ht="12.75" customHeight="1">
      <c r="A56" s="78"/>
      <c r="B56" s="68">
        <v>12</v>
      </c>
      <c r="C56" s="79"/>
      <c r="D56" s="80"/>
      <c r="E56" s="69" t="s">
        <v>52</v>
      </c>
      <c r="F56" s="70"/>
      <c r="G56" s="81"/>
      <c r="H56" s="76"/>
      <c r="I56" s="76"/>
      <c r="J56" s="76"/>
      <c r="K56" s="76"/>
      <c r="L56" s="82"/>
      <c r="M56" s="82"/>
      <c r="N56" s="82"/>
      <c r="O56" s="82"/>
      <c r="P56" s="82"/>
      <c r="Q56" s="82">
        <v>1098</v>
      </c>
      <c r="R56" s="82"/>
      <c r="S56" s="90">
        <f t="shared" si="0"/>
        <v>1098</v>
      </c>
    </row>
    <row r="57" spans="1:19" s="1" customFormat="1" ht="12.75" customHeight="1">
      <c r="A57" s="17"/>
      <c r="B57" s="18"/>
      <c r="C57" s="18">
        <v>1</v>
      </c>
      <c r="D57" s="19"/>
      <c r="E57" s="19"/>
      <c r="F57" s="20"/>
      <c r="G57" s="20" t="s">
        <v>73</v>
      </c>
      <c r="H57" s="61"/>
      <c r="I57" s="61"/>
      <c r="J57" s="61"/>
      <c r="K57" s="61"/>
      <c r="L57" s="63"/>
      <c r="M57" s="63"/>
      <c r="N57" s="63"/>
      <c r="O57" s="63"/>
      <c r="P57" s="63"/>
      <c r="Q57" s="59">
        <v>300</v>
      </c>
      <c r="R57" s="63"/>
      <c r="S57" s="60">
        <f t="shared" si="0"/>
        <v>300</v>
      </c>
    </row>
    <row r="58" spans="1:19" s="1" customFormat="1" ht="12.75" customHeight="1">
      <c r="A58" s="78"/>
      <c r="B58" s="79"/>
      <c r="C58" s="79">
        <v>2</v>
      </c>
      <c r="D58" s="80"/>
      <c r="E58" s="80"/>
      <c r="F58" s="81"/>
      <c r="G58" s="81" t="s">
        <v>24</v>
      </c>
      <c r="H58" s="76"/>
      <c r="I58" s="76"/>
      <c r="J58" s="76"/>
      <c r="K58" s="76"/>
      <c r="L58" s="82"/>
      <c r="M58" s="82"/>
      <c r="N58" s="82"/>
      <c r="O58" s="82"/>
      <c r="P58" s="82"/>
      <c r="Q58" s="71">
        <v>648</v>
      </c>
      <c r="R58" s="82"/>
      <c r="S58" s="90">
        <f t="shared" si="0"/>
        <v>648</v>
      </c>
    </row>
    <row r="59" spans="1:19" s="1" customFormat="1" ht="12.75" customHeight="1">
      <c r="A59" s="17"/>
      <c r="B59" s="18"/>
      <c r="C59" s="18">
        <v>3</v>
      </c>
      <c r="D59" s="19"/>
      <c r="E59" s="19"/>
      <c r="F59" s="20"/>
      <c r="G59" s="20" t="s">
        <v>53</v>
      </c>
      <c r="H59" s="61"/>
      <c r="I59" s="61"/>
      <c r="J59" s="61"/>
      <c r="K59" s="61"/>
      <c r="L59" s="63"/>
      <c r="M59" s="63"/>
      <c r="N59" s="63"/>
      <c r="O59" s="63"/>
      <c r="P59" s="63"/>
      <c r="Q59" s="59">
        <v>150</v>
      </c>
      <c r="R59" s="63"/>
      <c r="S59" s="60">
        <f t="shared" si="0"/>
        <v>150</v>
      </c>
    </row>
    <row r="60" spans="1:19" s="1" customFormat="1" ht="12.75" customHeight="1">
      <c r="A60" s="78"/>
      <c r="B60" s="79">
        <v>13</v>
      </c>
      <c r="C60" s="79"/>
      <c r="D60" s="80"/>
      <c r="E60" s="123" t="s">
        <v>75</v>
      </c>
      <c r="F60" s="124"/>
      <c r="G60" s="124"/>
      <c r="H60" s="76"/>
      <c r="I60" s="76"/>
      <c r="J60" s="76"/>
      <c r="K60" s="76"/>
      <c r="L60" s="82"/>
      <c r="M60" s="82"/>
      <c r="N60" s="82"/>
      <c r="O60" s="82"/>
      <c r="P60" s="82"/>
      <c r="Q60" s="71">
        <v>0</v>
      </c>
      <c r="R60" s="82"/>
      <c r="S60" s="90">
        <f t="shared" si="0"/>
        <v>0</v>
      </c>
    </row>
    <row r="61" spans="1:19" s="1" customFormat="1" ht="12.75" customHeight="1">
      <c r="A61" s="17"/>
      <c r="B61" s="14">
        <v>14</v>
      </c>
      <c r="C61" s="18"/>
      <c r="D61" s="19"/>
      <c r="E61" s="15" t="s">
        <v>54</v>
      </c>
      <c r="F61" s="16"/>
      <c r="G61" s="20"/>
      <c r="H61" s="61"/>
      <c r="I61" s="61"/>
      <c r="J61" s="61"/>
      <c r="K61" s="61"/>
      <c r="L61" s="63"/>
      <c r="M61" s="63"/>
      <c r="N61" s="63"/>
      <c r="O61" s="63"/>
      <c r="P61" s="63"/>
      <c r="Q61" s="59">
        <v>150</v>
      </c>
      <c r="R61" s="63"/>
      <c r="S61" s="60">
        <f t="shared" si="0"/>
        <v>150</v>
      </c>
    </row>
    <row r="62" spans="1:19" s="1" customFormat="1" ht="12.75" customHeight="1">
      <c r="A62" s="78"/>
      <c r="B62" s="68">
        <v>15</v>
      </c>
      <c r="C62" s="79"/>
      <c r="D62" s="80"/>
      <c r="E62" s="69" t="s">
        <v>74</v>
      </c>
      <c r="F62" s="70"/>
      <c r="G62" s="81"/>
      <c r="H62" s="76"/>
      <c r="I62" s="76"/>
      <c r="J62" s="76"/>
      <c r="K62" s="76"/>
      <c r="L62" s="82"/>
      <c r="M62" s="82"/>
      <c r="N62" s="82"/>
      <c r="O62" s="82"/>
      <c r="P62" s="82"/>
      <c r="Q62" s="71">
        <v>500</v>
      </c>
      <c r="R62" s="82"/>
      <c r="S62" s="90">
        <f t="shared" si="0"/>
        <v>500</v>
      </c>
    </row>
    <row r="63" spans="1:19" s="1" customFormat="1" ht="12.75" customHeight="1">
      <c r="A63" s="17"/>
      <c r="B63" s="14">
        <v>16</v>
      </c>
      <c r="C63" s="18"/>
      <c r="D63" s="19"/>
      <c r="E63" s="15" t="s">
        <v>55</v>
      </c>
      <c r="F63" s="16"/>
      <c r="G63" s="20"/>
      <c r="H63" s="59"/>
      <c r="I63" s="59"/>
      <c r="J63" s="59"/>
      <c r="K63" s="59"/>
      <c r="L63" s="59"/>
      <c r="M63" s="59"/>
      <c r="N63" s="59"/>
      <c r="O63" s="59"/>
      <c r="P63" s="59"/>
      <c r="Q63" s="59">
        <v>0</v>
      </c>
      <c r="R63" s="59"/>
      <c r="S63" s="60">
        <f t="shared" si="0"/>
        <v>0</v>
      </c>
    </row>
    <row r="64" spans="1:19" s="1" customFormat="1" ht="12.75" customHeight="1">
      <c r="A64" s="72">
        <v>8</v>
      </c>
      <c r="B64" s="79"/>
      <c r="C64" s="79"/>
      <c r="D64" s="74" t="s">
        <v>56</v>
      </c>
      <c r="E64" s="80"/>
      <c r="F64" s="81"/>
      <c r="G64" s="81"/>
      <c r="H64" s="76"/>
      <c r="I64" s="76"/>
      <c r="J64" s="76"/>
      <c r="K64" s="76"/>
      <c r="L64" s="82"/>
      <c r="M64" s="82"/>
      <c r="N64" s="82"/>
      <c r="O64" s="82"/>
      <c r="P64" s="82"/>
      <c r="Q64" s="76">
        <v>3860</v>
      </c>
      <c r="R64" s="82"/>
      <c r="S64" s="89">
        <f t="shared" si="0"/>
        <v>3860</v>
      </c>
    </row>
    <row r="65" spans="1:19" s="1" customFormat="1" ht="12.75" customHeight="1">
      <c r="A65" s="11">
        <v>9</v>
      </c>
      <c r="B65" s="18"/>
      <c r="C65" s="18"/>
      <c r="D65" s="7" t="s">
        <v>57</v>
      </c>
      <c r="E65" s="19"/>
      <c r="F65" s="20"/>
      <c r="G65" s="20"/>
      <c r="H65" s="61">
        <f>SUM(H66:H67)</f>
        <v>2784</v>
      </c>
      <c r="I65" s="61"/>
      <c r="J65" s="61"/>
      <c r="K65" s="61"/>
      <c r="L65" s="61">
        <f>SUM(L66:L67)</f>
        <v>675</v>
      </c>
      <c r="M65" s="61"/>
      <c r="N65" s="61"/>
      <c r="O65" s="61"/>
      <c r="P65" s="61">
        <f>SUM(P66:P67)</f>
        <v>5261</v>
      </c>
      <c r="Q65" s="61"/>
      <c r="R65" s="61">
        <f>SUM(R66:R67)</f>
        <v>132</v>
      </c>
      <c r="S65" s="62">
        <f t="shared" si="0"/>
        <v>8852</v>
      </c>
    </row>
    <row r="66" spans="1:19" s="1" customFormat="1" ht="12.75" customHeight="1">
      <c r="A66" s="78"/>
      <c r="B66" s="79"/>
      <c r="C66" s="79">
        <v>1</v>
      </c>
      <c r="D66" s="80"/>
      <c r="E66" s="80" t="s">
        <v>72</v>
      </c>
      <c r="F66" s="81"/>
      <c r="G66" s="81"/>
      <c r="H66" s="71"/>
      <c r="I66" s="71"/>
      <c r="J66" s="71"/>
      <c r="K66" s="71"/>
      <c r="L66" s="71"/>
      <c r="M66" s="71"/>
      <c r="N66" s="71"/>
      <c r="O66" s="71"/>
      <c r="P66" s="71">
        <v>426</v>
      </c>
      <c r="Q66" s="71">
        <v>0</v>
      </c>
      <c r="R66" s="71"/>
      <c r="S66" s="90">
        <f t="shared" si="0"/>
        <v>426</v>
      </c>
    </row>
    <row r="67" spans="1:19" s="37" customFormat="1" ht="12.75" customHeight="1">
      <c r="A67" s="11"/>
      <c r="B67" s="12"/>
      <c r="C67" s="14">
        <v>2</v>
      </c>
      <c r="D67" s="7"/>
      <c r="E67" s="19" t="s">
        <v>76</v>
      </c>
      <c r="F67" s="20"/>
      <c r="G67" s="10"/>
      <c r="H67" s="59">
        <v>2784</v>
      </c>
      <c r="I67" s="59"/>
      <c r="J67" s="59"/>
      <c r="K67" s="59"/>
      <c r="L67" s="59">
        <v>675</v>
      </c>
      <c r="M67" s="59"/>
      <c r="N67" s="59"/>
      <c r="O67" s="59"/>
      <c r="P67" s="59">
        <v>4835</v>
      </c>
      <c r="Q67" s="59">
        <v>0</v>
      </c>
      <c r="R67" s="59">
        <v>132</v>
      </c>
      <c r="S67" s="60">
        <f t="shared" si="0"/>
        <v>8426</v>
      </c>
    </row>
    <row r="68" spans="1:19" s="37" customFormat="1" ht="12.75" customHeight="1">
      <c r="A68" s="72">
        <v>10</v>
      </c>
      <c r="B68" s="68"/>
      <c r="C68" s="73"/>
      <c r="D68" s="130" t="s">
        <v>58</v>
      </c>
      <c r="E68" s="131"/>
      <c r="F68" s="131"/>
      <c r="G68" s="131"/>
      <c r="H68" s="76"/>
      <c r="I68" s="76"/>
      <c r="J68" s="76"/>
      <c r="K68" s="76"/>
      <c r="L68" s="76"/>
      <c r="M68" s="76"/>
      <c r="N68" s="76"/>
      <c r="O68" s="76"/>
      <c r="P68" s="71"/>
      <c r="Q68" s="76"/>
      <c r="R68" s="76"/>
      <c r="S68" s="90">
        <f t="shared" si="0"/>
        <v>0</v>
      </c>
    </row>
    <row r="69" spans="1:19" s="2" customFormat="1" ht="12.75" customHeight="1">
      <c r="A69" s="11">
        <v>11</v>
      </c>
      <c r="B69" s="14"/>
      <c r="C69" s="14"/>
      <c r="D69" s="132" t="s">
        <v>77</v>
      </c>
      <c r="E69" s="133"/>
      <c r="F69" s="133"/>
      <c r="G69" s="133"/>
      <c r="H69" s="61">
        <v>0</v>
      </c>
      <c r="I69" s="61"/>
      <c r="J69" s="61"/>
      <c r="K69" s="61"/>
      <c r="L69" s="61">
        <v>0</v>
      </c>
      <c r="M69" s="61"/>
      <c r="N69" s="61"/>
      <c r="O69" s="61"/>
      <c r="P69" s="61">
        <v>0</v>
      </c>
      <c r="Q69" s="59"/>
      <c r="R69" s="59"/>
      <c r="S69" s="62">
        <f t="shared" si="0"/>
        <v>0</v>
      </c>
    </row>
    <row r="70" spans="1:19" s="37" customFormat="1" ht="12.75" customHeight="1">
      <c r="A70" s="72">
        <v>12</v>
      </c>
      <c r="B70" s="73"/>
      <c r="C70" s="73"/>
      <c r="D70" s="74" t="s">
        <v>60</v>
      </c>
      <c r="E70" s="74"/>
      <c r="F70" s="74"/>
      <c r="G70" s="75"/>
      <c r="H70" s="76">
        <v>0</v>
      </c>
      <c r="I70" s="76"/>
      <c r="J70" s="76"/>
      <c r="K70" s="76"/>
      <c r="L70" s="76">
        <v>0</v>
      </c>
      <c r="M70" s="76"/>
      <c r="N70" s="76"/>
      <c r="O70" s="76"/>
      <c r="P70" s="76">
        <v>0</v>
      </c>
      <c r="Q70" s="76"/>
      <c r="R70" s="76"/>
      <c r="S70" s="89">
        <f t="shared" si="0"/>
        <v>0</v>
      </c>
    </row>
    <row r="71" spans="1:19" s="2" customFormat="1" ht="13.5" customHeight="1">
      <c r="A71" s="11">
        <v>13</v>
      </c>
      <c r="B71" s="14"/>
      <c r="C71" s="14"/>
      <c r="D71" s="7" t="s">
        <v>6</v>
      </c>
      <c r="E71" s="15"/>
      <c r="F71" s="15"/>
      <c r="G71" s="16"/>
      <c r="H71" s="61"/>
      <c r="I71" s="61"/>
      <c r="J71" s="61"/>
      <c r="K71" s="61"/>
      <c r="L71" s="59"/>
      <c r="M71" s="59"/>
      <c r="N71" s="59"/>
      <c r="O71" s="59"/>
      <c r="P71" s="61">
        <v>3047</v>
      </c>
      <c r="Q71" s="59"/>
      <c r="R71" s="59"/>
      <c r="S71" s="62">
        <f t="shared" si="0"/>
        <v>3047</v>
      </c>
    </row>
    <row r="72" spans="1:19" s="2" customFormat="1" ht="12.75" customHeight="1" hidden="1">
      <c r="A72" s="21"/>
      <c r="B72" s="22">
        <v>2</v>
      </c>
      <c r="C72" s="22"/>
      <c r="D72" s="23"/>
      <c r="E72" s="23" t="s">
        <v>5</v>
      </c>
      <c r="F72" s="24"/>
      <c r="G72" s="24"/>
      <c r="H72" s="61"/>
      <c r="I72" s="61"/>
      <c r="J72" s="61"/>
      <c r="K72" s="61"/>
      <c r="L72" s="59"/>
      <c r="M72" s="59"/>
      <c r="N72" s="59"/>
      <c r="O72" s="59"/>
      <c r="P72" s="59"/>
      <c r="Q72" s="59"/>
      <c r="R72" s="59"/>
      <c r="S72" s="62">
        <f t="shared" si="0"/>
        <v>0</v>
      </c>
    </row>
    <row r="73" spans="1:19" s="37" customFormat="1" ht="12.75" customHeight="1" hidden="1">
      <c r="A73" s="25"/>
      <c r="B73" s="26"/>
      <c r="C73" s="26"/>
      <c r="D73" s="27"/>
      <c r="E73" s="27"/>
      <c r="F73" s="28"/>
      <c r="G73" s="28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2">
        <f t="shared" si="0"/>
        <v>0</v>
      </c>
    </row>
    <row r="74" spans="1:19" s="37" customFormat="1" ht="12.75" customHeight="1" hidden="1">
      <c r="A74" s="25"/>
      <c r="B74" s="26"/>
      <c r="C74" s="26"/>
      <c r="D74" s="27"/>
      <c r="E74" s="27"/>
      <c r="F74" s="28"/>
      <c r="G74" s="28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>
        <f t="shared" si="0"/>
        <v>0</v>
      </c>
    </row>
    <row r="75" spans="1:19" s="37" customFormat="1" ht="12.75" customHeight="1" hidden="1">
      <c r="A75" s="25">
        <v>11</v>
      </c>
      <c r="B75" s="26"/>
      <c r="C75" s="26"/>
      <c r="D75" s="27" t="s">
        <v>10</v>
      </c>
      <c r="E75" s="27"/>
      <c r="F75" s="28"/>
      <c r="G75" s="28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2">
        <f t="shared" si="0"/>
        <v>0</v>
      </c>
    </row>
    <row r="76" spans="1:19" s="37" customFormat="1" ht="12.75" customHeight="1" hidden="1">
      <c r="A76" s="25">
        <v>12</v>
      </c>
      <c r="B76" s="26"/>
      <c r="C76" s="26"/>
      <c r="D76" s="27" t="s">
        <v>25</v>
      </c>
      <c r="E76" s="27"/>
      <c r="F76" s="28"/>
      <c r="G76" s="28"/>
      <c r="H76" s="64"/>
      <c r="I76" s="64"/>
      <c r="J76" s="64"/>
      <c r="K76" s="64"/>
      <c r="L76" s="64"/>
      <c r="M76" s="64"/>
      <c r="N76" s="64"/>
      <c r="O76" s="64"/>
      <c r="P76" s="64"/>
      <c r="Q76" s="61"/>
      <c r="R76" s="61"/>
      <c r="S76" s="65">
        <f t="shared" si="0"/>
        <v>0</v>
      </c>
    </row>
    <row r="77" spans="1:19" s="37" customFormat="1" ht="12.75" customHeight="1">
      <c r="A77" s="83"/>
      <c r="B77" s="84"/>
      <c r="C77" s="84"/>
      <c r="D77" s="85" t="s">
        <v>26</v>
      </c>
      <c r="E77" s="85"/>
      <c r="F77" s="86"/>
      <c r="G77" s="86"/>
      <c r="H77" s="87">
        <f>SUM(H65+H36+H33+H22+H19+H14+H9+H4+H69+H70)</f>
        <v>93102</v>
      </c>
      <c r="I77" s="87"/>
      <c r="J77" s="87"/>
      <c r="K77" s="87"/>
      <c r="L77" s="87">
        <f>SUM(L65+L36+L33+L22+L19+L14+L9+L4+L69+L70)</f>
        <v>23852</v>
      </c>
      <c r="M77" s="87"/>
      <c r="N77" s="87"/>
      <c r="O77" s="87"/>
      <c r="P77" s="87">
        <f>SUM(P65+P36+P33+P22+P19+P14+P9+P4+P69+P70+P71)</f>
        <v>62420</v>
      </c>
      <c r="Q77" s="87">
        <f>SUM(Q65+Q36+Q33+Q22+Q19+Q14+Q9+Q4+Q69+Q70+Q64)</f>
        <v>28642</v>
      </c>
      <c r="R77" s="87">
        <f>SUM(R65+R36+R33+R22+R19+R14+R9+R4)</f>
        <v>65789</v>
      </c>
      <c r="S77" s="88">
        <f t="shared" si="0"/>
        <v>273805</v>
      </c>
    </row>
    <row r="78" spans="12:19" s="2" customFormat="1" ht="14.25">
      <c r="L78" s="35"/>
      <c r="M78" s="35"/>
      <c r="N78" s="35"/>
      <c r="O78" s="35"/>
      <c r="P78" s="35"/>
      <c r="Q78" s="35"/>
      <c r="R78" s="35"/>
      <c r="S78" s="45"/>
    </row>
    <row r="79" spans="1:19" s="2" customFormat="1" ht="12.75">
      <c r="A79" s="129"/>
      <c r="B79" s="129"/>
      <c r="C79" s="129"/>
      <c r="D79" s="129"/>
      <c r="E79" s="129"/>
      <c r="F79" s="129"/>
      <c r="G79" s="129"/>
      <c r="H79" s="32"/>
      <c r="I79" s="32"/>
      <c r="J79" s="32"/>
      <c r="K79" s="32"/>
      <c r="Q79" s="36"/>
      <c r="S79" s="45"/>
    </row>
    <row r="80" spans="1:19" s="2" customFormat="1" ht="12.7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3"/>
      <c r="R80" s="42"/>
      <c r="S80" s="46"/>
    </row>
  </sheetData>
  <sheetProtection/>
  <mergeCells count="15">
    <mergeCell ref="A79:G79"/>
    <mergeCell ref="D68:G68"/>
    <mergeCell ref="D69:G69"/>
    <mergeCell ref="E7:G7"/>
    <mergeCell ref="E8:G8"/>
    <mergeCell ref="E29:G29"/>
    <mergeCell ref="E32:G32"/>
    <mergeCell ref="E35:G35"/>
    <mergeCell ref="IG1:IV1"/>
    <mergeCell ref="E6:G6"/>
    <mergeCell ref="E60:G60"/>
    <mergeCell ref="E13:G13"/>
    <mergeCell ref="E21:G21"/>
    <mergeCell ref="H2:K2"/>
    <mergeCell ref="L2:O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headerFooter alignWithMargins="0">
    <oddHeader>&amp;L&amp;"Arial CE,Félkövér"Nagycenk Nagyközségi 
Önkormányzat&amp;C&amp;"Arial CE,Félkövér"2011.évi Költségvetés &amp;"Arial CE,Normál"
&amp;R...2011.(..).sz.rendelet
1.számú melléklet
4.oldal</oddHeader>
    <oddFooter>&amp;C&amp;P. oldal&amp;R&amp;A</oddFooter>
  </headerFooter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Layout" workbookViewId="0" topLeftCell="A1">
      <selection activeCell="I14" sqref="I14"/>
    </sheetView>
  </sheetViews>
  <sheetFormatPr defaultColWidth="9.00390625" defaultRowHeight="12.75"/>
  <cols>
    <col min="1" max="1" width="13.00390625" style="95" customWidth="1"/>
    <col min="2" max="2" width="59.375" style="0" customWidth="1"/>
    <col min="4" max="4" width="13.125" style="0" customWidth="1"/>
    <col min="8" max="8" width="13.875" style="0" customWidth="1"/>
    <col min="10" max="10" width="11.375" style="0" customWidth="1"/>
    <col min="23" max="23" width="9.125" style="0" customWidth="1"/>
    <col min="24" max="24" width="54.375" style="0" customWidth="1"/>
    <col min="26" max="26" width="12.375" style="0" customWidth="1"/>
    <col min="30" max="30" width="13.375" style="0" customWidth="1"/>
  </cols>
  <sheetData>
    <row r="1" spans="1:13" s="94" customFormat="1" ht="27.75" customHeight="1">
      <c r="A1" s="100"/>
      <c r="B1" s="101"/>
      <c r="C1" s="66" t="s">
        <v>83</v>
      </c>
      <c r="D1" s="66"/>
      <c r="E1" s="66" t="s">
        <v>84</v>
      </c>
      <c r="F1" s="66"/>
      <c r="G1" s="66" t="s">
        <v>85</v>
      </c>
      <c r="H1" s="66"/>
      <c r="I1" s="66" t="s">
        <v>86</v>
      </c>
      <c r="J1" s="102"/>
      <c r="K1" s="96"/>
      <c r="L1" s="97"/>
      <c r="M1" s="97"/>
    </row>
    <row r="2" spans="1:13" s="94" customFormat="1" ht="27.75" customHeight="1">
      <c r="A2" s="103" t="s">
        <v>87</v>
      </c>
      <c r="B2" s="93" t="s">
        <v>88</v>
      </c>
      <c r="C2" s="93" t="s">
        <v>89</v>
      </c>
      <c r="D2" s="93" t="s">
        <v>90</v>
      </c>
      <c r="E2" s="93" t="s">
        <v>89</v>
      </c>
      <c r="F2" s="93" t="s">
        <v>90</v>
      </c>
      <c r="G2" s="93" t="s">
        <v>89</v>
      </c>
      <c r="H2" s="93" t="s">
        <v>90</v>
      </c>
      <c r="I2" s="93" t="s">
        <v>89</v>
      </c>
      <c r="J2" s="104" t="s">
        <v>90</v>
      </c>
      <c r="K2" s="96"/>
      <c r="L2" s="97"/>
      <c r="M2" s="97"/>
    </row>
    <row r="3" spans="1:13" ht="27.75" customHeight="1">
      <c r="A3" s="105">
        <v>1010103</v>
      </c>
      <c r="B3" s="92" t="s">
        <v>97</v>
      </c>
      <c r="C3" s="93">
        <v>1</v>
      </c>
      <c r="D3" s="31">
        <v>3492724</v>
      </c>
      <c r="E3" s="92"/>
      <c r="F3" s="92"/>
      <c r="G3" s="106">
        <v>1</v>
      </c>
      <c r="H3" s="31">
        <v>3492724</v>
      </c>
      <c r="I3" s="92"/>
      <c r="J3" s="107"/>
      <c r="K3" s="98"/>
      <c r="L3" s="30"/>
      <c r="M3" s="30"/>
    </row>
    <row r="4" spans="1:13" ht="27.75" customHeight="1">
      <c r="A4" s="105">
        <v>1010205</v>
      </c>
      <c r="B4" s="92" t="s">
        <v>92</v>
      </c>
      <c r="C4" s="31"/>
      <c r="D4" s="31">
        <v>1348278</v>
      </c>
      <c r="E4" s="92"/>
      <c r="F4" s="92"/>
      <c r="G4" s="31"/>
      <c r="H4" s="31">
        <v>1348278</v>
      </c>
      <c r="I4" s="31"/>
      <c r="J4" s="107"/>
      <c r="K4" s="98"/>
      <c r="L4" s="30"/>
      <c r="M4" s="30"/>
    </row>
    <row r="5" spans="1:13" ht="27.75" customHeight="1">
      <c r="A5" s="105">
        <v>1010301</v>
      </c>
      <c r="B5" s="92" t="s">
        <v>95</v>
      </c>
      <c r="C5" s="31"/>
      <c r="D5" s="31">
        <v>485235</v>
      </c>
      <c r="E5" s="92"/>
      <c r="F5" s="92"/>
      <c r="G5" s="31"/>
      <c r="H5" s="31">
        <v>485235</v>
      </c>
      <c r="I5" s="92"/>
      <c r="J5" s="107"/>
      <c r="K5" s="98"/>
      <c r="L5" s="30"/>
      <c r="M5" s="30"/>
    </row>
    <row r="6" spans="1:13" ht="27.75" customHeight="1">
      <c r="A6" s="105">
        <v>1010501</v>
      </c>
      <c r="B6" s="92" t="s">
        <v>93</v>
      </c>
      <c r="C6" s="92"/>
      <c r="D6" s="31">
        <v>3000000</v>
      </c>
      <c r="E6" s="92"/>
      <c r="F6" s="31"/>
      <c r="G6" s="92"/>
      <c r="H6" s="31">
        <v>3000000</v>
      </c>
      <c r="I6" s="92"/>
      <c r="J6" s="107"/>
      <c r="K6" s="98"/>
      <c r="L6" s="30"/>
      <c r="M6" s="30"/>
    </row>
    <row r="7" spans="1:13" ht="27.75" customHeight="1">
      <c r="A7" s="105">
        <v>1030101</v>
      </c>
      <c r="B7" s="92" t="s">
        <v>94</v>
      </c>
      <c r="C7" s="92"/>
      <c r="D7" s="31">
        <v>279000</v>
      </c>
      <c r="E7" s="92"/>
      <c r="F7" s="92"/>
      <c r="G7" s="92"/>
      <c r="H7" s="31">
        <v>279000</v>
      </c>
      <c r="I7" s="92"/>
      <c r="J7" s="107"/>
      <c r="K7" s="98"/>
      <c r="L7" s="30"/>
      <c r="M7" s="30"/>
    </row>
    <row r="8" spans="1:13" ht="27.75" customHeight="1">
      <c r="A8" s="108">
        <v>1040104</v>
      </c>
      <c r="B8" s="109" t="s">
        <v>96</v>
      </c>
      <c r="C8" s="109"/>
      <c r="D8" s="110">
        <v>318060</v>
      </c>
      <c r="E8" s="109"/>
      <c r="F8" s="109"/>
      <c r="G8" s="109"/>
      <c r="H8" s="110">
        <v>318060</v>
      </c>
      <c r="I8" s="109"/>
      <c r="J8" s="111"/>
      <c r="K8" s="98"/>
      <c r="L8" s="30"/>
      <c r="M8" s="30"/>
    </row>
    <row r="9" spans="1:13" s="94" customFormat="1" ht="27.75" customHeight="1">
      <c r="A9" s="112"/>
      <c r="B9" s="113" t="s">
        <v>91</v>
      </c>
      <c r="C9" s="114">
        <v>1</v>
      </c>
      <c r="D9" s="115">
        <f>SUM(D3:D8)</f>
        <v>8923297</v>
      </c>
      <c r="E9" s="115">
        <f>SUM(E3:E7)</f>
        <v>0</v>
      </c>
      <c r="F9" s="115">
        <f>SUM(F3:F7)</f>
        <v>0</v>
      </c>
      <c r="G9" s="115">
        <f>SUM(G3:G7)</f>
        <v>1</v>
      </c>
      <c r="H9" s="115">
        <f>SUM(H3:H8)</f>
        <v>8923297</v>
      </c>
      <c r="I9" s="115">
        <f>SUM(I3:I7)</f>
        <v>0</v>
      </c>
      <c r="J9" s="115">
        <f>SUM(J3:J7)</f>
        <v>0</v>
      </c>
      <c r="K9" s="96"/>
      <c r="L9" s="97"/>
      <c r="M9" s="97"/>
    </row>
    <row r="10" ht="12.75">
      <c r="I10" s="99"/>
    </row>
  </sheetData>
  <sheetProtection/>
  <printOptions/>
  <pageMargins left="0.6197916666666666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&amp;L&amp;"Arial CE,Félkövér"Fertőboz Községi 
Önkormányzata&amp;C&amp;"Arial CE,Félkövér"2013.évi Költségvetés végrehajtása&amp;R&amp;"Arial CE,Félkövér"9. sz. mellélet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Pénztár</dc:creator>
  <cp:keywords/>
  <dc:description/>
  <cp:lastModifiedBy>User</cp:lastModifiedBy>
  <cp:lastPrinted>2013-04-19T08:18:05Z</cp:lastPrinted>
  <dcterms:created xsi:type="dcterms:W3CDTF">2001-02-06T06:52:29Z</dcterms:created>
  <dcterms:modified xsi:type="dcterms:W3CDTF">2014-05-16T10:05:57Z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-1538787149</vt:i4>
  </property>
  <property fmtid="{D5CDD505-2E9C-101B-9397-08002B2CF9AE}" pid="3" name="_EmailSubject">
    <vt:lpwstr>Költségvetési szöveges, táblázatos előterjesztés-módosított</vt:lpwstr>
  </property>
  <property fmtid="{D5CDD505-2E9C-101B-9397-08002B2CF9AE}" pid="4" name="_AuthorEmail">
    <vt:lpwstr>polgarmester@nagycenk.hu</vt:lpwstr>
  </property>
  <property fmtid="{D5CDD505-2E9C-101B-9397-08002B2CF9AE}" pid="5" name="_AuthorEmailDisplayName">
    <vt:lpwstr>Ivánkovics Ottó</vt:lpwstr>
  </property>
  <property fmtid="{D5CDD505-2E9C-101B-9397-08002B2CF9AE}" pid="6" name="_ReviewingToolsShownOnce">
    <vt:lpwstr/>
  </property>
</Properties>
</file>